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基金部\地域文化助成課\11．募集案内\R7年度募集\様式\"/>
    </mc:Choice>
  </mc:AlternateContent>
  <xr:revisionPtr revIDLastSave="0" documentId="13_ncr:1_{11FB4C0B-9F9A-4BEE-A22E-2708DE927220}" xr6:coauthVersionLast="47" xr6:coauthVersionMax="47" xr10:uidLastSave="{00000000-0000-0000-0000-000000000000}"/>
  <workbookProtection workbookAlgorithmName="SHA-512" workbookHashValue="ER1ZKm68pabzM2z7eevdM/jXFZAS+jJiBos+edD5r1ecCGdiCWsc1HbwdnT7Dun1aABvTD4C8jgDFedHvY9FWA==" workbookSaltValue="kwjDL1mBagHU0Gk2Zll+iw==" workbookSpinCount="100000" lockStructure="1"/>
  <bookViews>
    <workbookView xWindow="-108" yWindow="-108" windowWidth="23256" windowHeight="12576" tabRatio="815" firstSheet="1" activeTab="1" xr2:uid="{00000000-000D-0000-FFFF-FFFF00000000}"/>
  </bookViews>
  <sheets>
    <sheet name="datas" sheetId="48" state="hidden" r:id="rId1"/>
    <sheet name="※初めにお読みください" sheetId="50" r:id="rId2"/>
    <sheet name="記載可能経費一覧" sheetId="33" r:id="rId3"/>
    <sheet name="チェック表" sheetId="49" state="hidden" r:id="rId4"/>
    <sheet name="①総表" sheetId="12" r:id="rId5"/>
    <sheet name="②個表１" sheetId="51" r:id="rId6"/>
    <sheet name="③個表２" sheetId="45" r:id="rId7"/>
    <sheet name="④収入" sheetId="14" r:id="rId8"/>
    <sheet name="⑤支出" sheetId="43" r:id="rId9"/>
    <sheet name="⑥団体概要" sheetId="16" r:id="rId10"/>
    <sheet name="⑦実行委員会等概要" sheetId="17" r:id="rId11"/>
  </sheets>
  <externalReferences>
    <externalReference r:id="rId12"/>
    <externalReference r:id="rId13"/>
    <externalReference r:id="rId14"/>
  </externalReferences>
  <definedNames>
    <definedName name="_xlnm._FilterDatabase" localSheetId="7" hidden="1">④収入!$A$15:$I$132</definedName>
    <definedName name="_xlnm._FilterDatabase" localSheetId="8" hidden="1">⑤支出!$B$12:$L$209</definedName>
    <definedName name="_xlnm._FilterDatabase" localSheetId="2" hidden="1">記載可能経費一覧!$A$2:$C$93</definedName>
    <definedName name="_xlnm.Print_Area" localSheetId="1">※初めにお読みください!$A$1:$I$34</definedName>
    <definedName name="_xlnm.Print_Area" localSheetId="4">①総表!$A$1:$H$38</definedName>
    <definedName name="_xlnm.Print_Area" localSheetId="5">②個表１!$B$1:$N$36</definedName>
    <definedName name="_xlnm.Print_Area" localSheetId="6">③個表２!$B$1:$N$72</definedName>
    <definedName name="_xlnm.Print_Area" localSheetId="7">④収入!$A$1:$I$133</definedName>
    <definedName name="_xlnm.Print_Area" localSheetId="8">⑤支出!$B$1:$L$211</definedName>
    <definedName name="_xlnm.Print_Area" localSheetId="9">⑥団体概要!$A$1:$N$35</definedName>
    <definedName name="_xlnm.Print_Area" localSheetId="10">⑦実行委員会等概要!$A$1:$N$36</definedName>
    <definedName name="_xlnm.Print_Area" localSheetId="0">datas!$A$1:$D$109</definedName>
    <definedName name="_xlnm.Print_Area" localSheetId="3">チェック表!$A$1:$S$55</definedName>
    <definedName name="_xlnm.Print_Area" localSheetId="2">記載可能経費一覧!$A$1:$C$93</definedName>
    <definedName name="_xlnm.Print_Titles" localSheetId="3">チェック表!$2:$4</definedName>
    <definedName name="感染症対策経費">[1]④支出!$U$13:$U$17</definedName>
    <definedName name="記録費" localSheetId="1">#REF!</definedName>
    <definedName name="記録費">#REF!</definedName>
    <definedName name="謝金・旅費・宣伝費等" localSheetId="1">#REF!</definedName>
    <definedName name="謝金・旅費・宣伝費等">#REF!</definedName>
    <definedName name="出演費・音楽費・文芸費" localSheetId="1">#REF!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1">#REF!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43" l="1"/>
  <c r="C8" i="16"/>
  <c r="E20" i="14" l="1"/>
  <c r="E19" i="14"/>
  <c r="A1" i="49"/>
  <c r="C3" i="17" l="1"/>
  <c r="D20" i="14"/>
  <c r="I1" i="16"/>
  <c r="I123" i="14" l="1"/>
  <c r="A26" i="14"/>
  <c r="A124" i="14"/>
  <c r="A113" i="14"/>
  <c r="A121" i="14"/>
  <c r="A114" i="14"/>
  <c r="A115" i="14"/>
  <c r="A116" i="14"/>
  <c r="A117" i="14"/>
  <c r="A118" i="14"/>
  <c r="A119" i="14"/>
  <c r="A120" i="14"/>
  <c r="A98" i="14"/>
  <c r="A99" i="14"/>
  <c r="A100" i="14"/>
  <c r="A101" i="14"/>
  <c r="A102" i="14"/>
  <c r="A103" i="14"/>
  <c r="A97" i="14"/>
  <c r="E7" i="16"/>
  <c r="C7" i="16"/>
  <c r="J5" i="16" l="1"/>
  <c r="D2" i="45"/>
  <c r="D3" i="45"/>
  <c r="F114" i="14"/>
  <c r="F115" i="14"/>
  <c r="F116" i="14"/>
  <c r="F117" i="14"/>
  <c r="F118" i="14"/>
  <c r="F119" i="14"/>
  <c r="F120" i="14"/>
  <c r="F121" i="14"/>
  <c r="F112" i="14"/>
  <c r="F113" i="14"/>
  <c r="F97" i="14"/>
  <c r="F98" i="14"/>
  <c r="F99" i="14"/>
  <c r="F100" i="14"/>
  <c r="F101" i="14"/>
  <c r="F102" i="14"/>
  <c r="F103" i="14"/>
  <c r="F96" i="14"/>
  <c r="F25" i="14"/>
  <c r="F26" i="14"/>
  <c r="F27" i="14"/>
  <c r="F28" i="14"/>
  <c r="F29" i="14"/>
  <c r="F30" i="14"/>
  <c r="F31" i="14"/>
  <c r="F32" i="14"/>
  <c r="F33" i="14"/>
  <c r="F34" i="14"/>
  <c r="F35" i="14"/>
  <c r="F36" i="14"/>
  <c r="F37" i="14"/>
  <c r="G30" i="12" l="1"/>
  <c r="H98" i="14" l="1"/>
  <c r="H99" i="14"/>
  <c r="H100" i="14"/>
  <c r="H101" i="14"/>
  <c r="H102" i="14"/>
  <c r="H103" i="14"/>
  <c r="H97" i="14"/>
  <c r="H96" i="14"/>
  <c r="H112" i="14" l="1"/>
  <c r="I96" i="14"/>
  <c r="H114" i="14"/>
  <c r="H115" i="14"/>
  <c r="H116" i="14"/>
  <c r="H117" i="14"/>
  <c r="H118" i="14"/>
  <c r="H119" i="14"/>
  <c r="H120" i="14"/>
  <c r="H121" i="14"/>
  <c r="H113" i="14"/>
  <c r="H25" i="14" l="1"/>
  <c r="B36" i="12" l="1"/>
  <c r="C5" i="16"/>
  <c r="J6" i="16"/>
  <c r="H36" i="17"/>
  <c r="H35" i="17"/>
  <c r="H34" i="17"/>
  <c r="E3" i="51" l="1"/>
  <c r="E2" i="51"/>
  <c r="R1" i="49" l="1"/>
  <c r="C2" i="14" l="1"/>
  <c r="K191" i="43" l="1"/>
  <c r="K192" i="43"/>
  <c r="K193" i="43"/>
  <c r="K194" i="43"/>
  <c r="K195" i="43"/>
  <c r="K196" i="43"/>
  <c r="K197" i="43"/>
  <c r="K198" i="43"/>
  <c r="K199" i="43"/>
  <c r="K200" i="43"/>
  <c r="K201" i="43"/>
  <c r="K202" i="43"/>
  <c r="K203" i="43"/>
  <c r="K204" i="43"/>
  <c r="K205" i="43"/>
  <c r="K206" i="43"/>
  <c r="K207" i="43"/>
  <c r="K208" i="43"/>
  <c r="K209" i="43"/>
  <c r="K190" i="43"/>
  <c r="K187" i="43"/>
  <c r="K169" i="43"/>
  <c r="K170" i="43"/>
  <c r="K171" i="43"/>
  <c r="K172" i="43"/>
  <c r="K173" i="43"/>
  <c r="K174" i="43"/>
  <c r="K175" i="43"/>
  <c r="K176" i="43"/>
  <c r="K177" i="43"/>
  <c r="K178" i="43"/>
  <c r="K179" i="43"/>
  <c r="K180" i="43"/>
  <c r="K181" i="43"/>
  <c r="K182" i="43"/>
  <c r="K183" i="43"/>
  <c r="K184" i="43"/>
  <c r="K185" i="43"/>
  <c r="K186" i="43"/>
  <c r="K168" i="43"/>
  <c r="K147" i="43"/>
  <c r="K148" i="43"/>
  <c r="K149" i="43"/>
  <c r="K150" i="43"/>
  <c r="K151" i="43"/>
  <c r="K152" i="43"/>
  <c r="K153" i="43"/>
  <c r="K154" i="43"/>
  <c r="K155" i="43"/>
  <c r="K156" i="43"/>
  <c r="K157" i="43"/>
  <c r="K158" i="43"/>
  <c r="K159" i="43"/>
  <c r="K160" i="43"/>
  <c r="K161" i="43"/>
  <c r="K162" i="43"/>
  <c r="K163" i="43"/>
  <c r="K164" i="43"/>
  <c r="K165" i="43"/>
  <c r="K146" i="43"/>
  <c r="K125" i="43"/>
  <c r="K126" i="43"/>
  <c r="K127" i="43"/>
  <c r="K128" i="43"/>
  <c r="K129" i="43"/>
  <c r="K130" i="43"/>
  <c r="K131" i="43"/>
  <c r="K132" i="43"/>
  <c r="K133" i="43"/>
  <c r="K134" i="43"/>
  <c r="K135" i="43"/>
  <c r="K136" i="43"/>
  <c r="K137" i="43"/>
  <c r="K138" i="43"/>
  <c r="K139" i="43"/>
  <c r="K140" i="43"/>
  <c r="K141" i="43"/>
  <c r="K142" i="43"/>
  <c r="K143" i="43"/>
  <c r="K124" i="43"/>
  <c r="K103" i="43"/>
  <c r="K104" i="43"/>
  <c r="K105" i="43"/>
  <c r="K106" i="43"/>
  <c r="K107" i="43"/>
  <c r="K108" i="43"/>
  <c r="K109" i="43"/>
  <c r="K110" i="43"/>
  <c r="K111" i="43"/>
  <c r="K112" i="43"/>
  <c r="K113" i="43"/>
  <c r="K114" i="43"/>
  <c r="K115" i="43"/>
  <c r="K116" i="43"/>
  <c r="K117" i="43"/>
  <c r="K118" i="43"/>
  <c r="K119" i="43"/>
  <c r="K120" i="43"/>
  <c r="K121" i="43"/>
  <c r="K102" i="43"/>
  <c r="K81" i="43"/>
  <c r="K82" i="43"/>
  <c r="K83" i="43"/>
  <c r="K84" i="43"/>
  <c r="K85" i="43"/>
  <c r="K86" i="43"/>
  <c r="K87" i="43"/>
  <c r="K88" i="43"/>
  <c r="K89" i="43"/>
  <c r="K90" i="43"/>
  <c r="K91" i="43"/>
  <c r="K92" i="43"/>
  <c r="K93" i="43"/>
  <c r="K94" i="43"/>
  <c r="K95" i="43"/>
  <c r="K96" i="43"/>
  <c r="K97" i="43"/>
  <c r="K98" i="43"/>
  <c r="K99" i="43"/>
  <c r="K80" i="43"/>
  <c r="K59" i="43"/>
  <c r="K60" i="43"/>
  <c r="K61" i="43"/>
  <c r="K62" i="43"/>
  <c r="K63" i="43"/>
  <c r="K64" i="43"/>
  <c r="K65" i="43"/>
  <c r="K66" i="43"/>
  <c r="K67" i="43"/>
  <c r="K68" i="43"/>
  <c r="K69" i="43"/>
  <c r="K70" i="43"/>
  <c r="K71" i="43"/>
  <c r="K72" i="43"/>
  <c r="K73" i="43"/>
  <c r="K74" i="43"/>
  <c r="K75" i="43"/>
  <c r="K76" i="43"/>
  <c r="K77" i="43"/>
  <c r="K58" i="43"/>
  <c r="D5" i="49" l="1"/>
  <c r="D4" i="49"/>
  <c r="D3" i="49"/>
  <c r="D105" i="49"/>
  <c r="D104" i="49"/>
  <c r="D103" i="49"/>
  <c r="D102" i="49"/>
  <c r="D101" i="49"/>
  <c r="D100" i="49"/>
  <c r="D99" i="49"/>
  <c r="D98" i="49"/>
  <c r="D97" i="49"/>
  <c r="D96" i="49"/>
  <c r="D95" i="49"/>
  <c r="D94" i="49"/>
  <c r="D93" i="49"/>
  <c r="D92" i="49"/>
  <c r="D91" i="49"/>
  <c r="D90" i="49"/>
  <c r="D89" i="49"/>
  <c r="D88" i="49"/>
  <c r="D87" i="49"/>
  <c r="D86" i="49"/>
  <c r="D85" i="49"/>
  <c r="D84" i="49"/>
  <c r="D83" i="49"/>
  <c r="D82" i="49"/>
  <c r="D81" i="49"/>
  <c r="D80" i="49"/>
  <c r="D79" i="49"/>
  <c r="D78" i="49"/>
  <c r="D77" i="49"/>
  <c r="D76" i="49"/>
  <c r="D75" i="49"/>
  <c r="D74" i="49"/>
  <c r="D73" i="49"/>
  <c r="D72" i="49"/>
  <c r="D71" i="49"/>
  <c r="D70" i="49"/>
  <c r="D69" i="49"/>
  <c r="D68" i="49"/>
  <c r="D67" i="49"/>
  <c r="D66" i="49"/>
  <c r="D65" i="49"/>
  <c r="D64" i="49"/>
  <c r="D63" i="49"/>
  <c r="D62" i="49"/>
  <c r="D61" i="49"/>
  <c r="D60" i="49"/>
  <c r="D59" i="49"/>
  <c r="D58" i="49"/>
  <c r="F9" i="43" l="1"/>
  <c r="F10" i="43"/>
  <c r="A131" i="14" l="1"/>
  <c r="A66" i="14"/>
  <c r="A67" i="14"/>
  <c r="A68" i="14"/>
  <c r="A69" i="14"/>
  <c r="A70" i="14"/>
  <c r="A71" i="14"/>
  <c r="A74" i="14"/>
  <c r="A75" i="14"/>
  <c r="A76" i="14"/>
  <c r="A77" i="14"/>
  <c r="A78" i="14"/>
  <c r="A79" i="14"/>
  <c r="A80" i="14"/>
  <c r="A81" i="14"/>
  <c r="A82" i="14"/>
  <c r="A85" i="14"/>
  <c r="A86" i="14"/>
  <c r="A87" i="14"/>
  <c r="A88" i="14"/>
  <c r="A89" i="14"/>
  <c r="A90" i="14"/>
  <c r="A91" i="14"/>
  <c r="A92" i="14"/>
  <c r="A93" i="14"/>
  <c r="A125" i="14"/>
  <c r="A126" i="14"/>
  <c r="A127" i="14"/>
  <c r="A128" i="14"/>
  <c r="A129" i="14"/>
  <c r="A130" i="14"/>
  <c r="A65" i="14"/>
  <c r="A45" i="14"/>
  <c r="A27" i="14"/>
  <c r="A28" i="14"/>
  <c r="A29" i="14"/>
  <c r="A30" i="14"/>
  <c r="A31" i="14"/>
  <c r="A32" i="14"/>
  <c r="A33" i="14"/>
  <c r="A34" i="14"/>
  <c r="A35" i="14"/>
  <c r="A36" i="14"/>
  <c r="A37" i="14"/>
  <c r="A38" i="14"/>
  <c r="A39" i="14"/>
  <c r="A40" i="14"/>
  <c r="A41" i="14"/>
  <c r="A42" i="14"/>
  <c r="A43" i="14"/>
  <c r="A44" i="14"/>
  <c r="G46" i="14" l="1"/>
  <c r="E22" i="14" s="1"/>
  <c r="F20" i="14"/>
  <c r="E3" i="43" l="1"/>
  <c r="C3" i="14"/>
  <c r="D101" i="48" l="1" a="1"/>
  <c r="D101" i="48" s="1"/>
  <c r="D91" i="48" a="1"/>
  <c r="D91" i="48" s="1"/>
  <c r="D89" i="48" a="1"/>
  <c r="D89" i="48" s="1"/>
  <c r="D88" i="48" a="1"/>
  <c r="D88" i="48" s="1"/>
  <c r="D77" i="48" a="1"/>
  <c r="D77" i="48" s="1"/>
  <c r="D76" i="48" a="1"/>
  <c r="D76" i="48" s="1"/>
  <c r="D75" i="48" a="1"/>
  <c r="D75" i="48" s="1"/>
  <c r="D74" i="48" a="1"/>
  <c r="D74" i="48" s="1"/>
  <c r="D73" i="48" a="1"/>
  <c r="D73" i="48" s="1"/>
  <c r="D72" i="48" a="1"/>
  <c r="D72" i="48" s="1"/>
  <c r="D71" i="48" a="1"/>
  <c r="D71" i="48" s="1"/>
  <c r="D70" i="48" a="1"/>
  <c r="D70" i="48" s="1"/>
  <c r="D69" i="48" a="1"/>
  <c r="D69" i="48" s="1"/>
  <c r="D68" i="48" a="1"/>
  <c r="D68" i="48" s="1"/>
  <c r="D67" i="48" a="1"/>
  <c r="D67" i="48" s="1"/>
  <c r="D66" i="48" a="1"/>
  <c r="D66" i="48" s="1"/>
  <c r="D65" i="48" a="1"/>
  <c r="D65" i="48" s="1"/>
  <c r="D64" i="48" a="1"/>
  <c r="D64" i="48" s="1"/>
  <c r="D63" i="48" a="1"/>
  <c r="D63" i="48" s="1"/>
  <c r="D62" i="48" a="1"/>
  <c r="D62" i="48" s="1"/>
  <c r="D61" i="48" a="1"/>
  <c r="D61" i="48" s="1"/>
  <c r="D60" i="48" a="1"/>
  <c r="D60" i="48" s="1"/>
  <c r="D59" i="48" a="1"/>
  <c r="D59" i="48" s="1"/>
  <c r="D58" i="48" a="1"/>
  <c r="D58" i="48" s="1"/>
  <c r="D57" i="48" a="1"/>
  <c r="D57" i="48" s="1"/>
  <c r="D56" i="48" a="1"/>
  <c r="D56" i="48" s="1"/>
  <c r="D55" i="48" a="1"/>
  <c r="D55" i="48" s="1"/>
  <c r="D54" i="48" a="1"/>
  <c r="D54" i="48" s="1"/>
  <c r="D53" i="48" a="1"/>
  <c r="D53" i="48" s="1"/>
  <c r="D52" i="48" a="1"/>
  <c r="D52" i="48" s="1"/>
  <c r="D51" i="48" a="1"/>
  <c r="D51" i="48" s="1"/>
  <c r="D50" i="48" a="1"/>
  <c r="D50" i="48" s="1"/>
  <c r="D49" i="48" a="1"/>
  <c r="D49" i="48" s="1"/>
  <c r="D48" i="48" a="1"/>
  <c r="D48" i="48" s="1"/>
  <c r="D47" i="48" a="1"/>
  <c r="D47" i="48" s="1"/>
  <c r="D46" i="48" a="1"/>
  <c r="D46" i="48" s="1"/>
  <c r="D45" i="48" a="1"/>
  <c r="D45" i="48" s="1"/>
  <c r="D44" i="48" a="1"/>
  <c r="D44" i="48" s="1"/>
  <c r="D43" i="48" a="1"/>
  <c r="D43" i="48" s="1"/>
  <c r="D42" i="48" a="1"/>
  <c r="D42" i="48" s="1"/>
  <c r="D41" i="48" a="1"/>
  <c r="D41" i="48" s="1"/>
  <c r="D40" i="48" a="1"/>
  <c r="D40" i="48" s="1"/>
  <c r="D39" i="48" a="1"/>
  <c r="D39" i="48" s="1"/>
  <c r="D38" i="48" a="1"/>
  <c r="D38" i="48" s="1"/>
  <c r="D37" i="48" a="1"/>
  <c r="D37" i="48" s="1"/>
  <c r="D36" i="48" a="1"/>
  <c r="D36" i="48" s="1"/>
  <c r="D27" i="48" a="1"/>
  <c r="D27" i="48" s="1"/>
  <c r="D26" i="48" a="1"/>
  <c r="D26" i="48" s="1"/>
  <c r="D25" i="48" a="1"/>
  <c r="D25" i="48" s="1"/>
  <c r="D24" i="48" a="1"/>
  <c r="D24" i="48" s="1"/>
  <c r="D23" i="48" a="1"/>
  <c r="D23" i="48" s="1"/>
  <c r="D22" i="48" a="1"/>
  <c r="D22" i="48" s="1"/>
  <c r="D21" i="48" a="1"/>
  <c r="D21" i="48" s="1"/>
  <c r="D20" i="48" a="1"/>
  <c r="D20" i="48" s="1"/>
  <c r="D19" i="48" a="1"/>
  <c r="D19" i="48" s="1"/>
  <c r="D18" i="48" a="1"/>
  <c r="D18" i="48" s="1"/>
  <c r="D17" i="48" a="1"/>
  <c r="D17" i="48" s="1"/>
  <c r="D16" i="48" a="1"/>
  <c r="D16" i="48" s="1"/>
  <c r="D15" i="48" a="1"/>
  <c r="D15" i="48" s="1"/>
  <c r="D14" i="48" a="1"/>
  <c r="D14" i="48" s="1"/>
  <c r="D7" i="48" a="1"/>
  <c r="D7" i="48" s="1"/>
  <c r="D108" i="48" a="1"/>
  <c r="D93" i="48" a="1"/>
  <c r="D109" i="48" a="1"/>
  <c r="D13" i="48" a="1"/>
  <c r="D94" i="48" a="1"/>
  <c r="D96" i="48" a="1"/>
  <c r="D95" i="48" a="1"/>
  <c r="D92" i="48"/>
  <c r="D87" i="48" a="1"/>
  <c r="D104" i="48" a="1"/>
  <c r="D31" i="48" a="1"/>
  <c r="D32" i="48" a="1"/>
  <c r="D80" i="48" a="1"/>
  <c r="D34" i="48" a="1"/>
  <c r="D33" i="48" a="1"/>
  <c r="D99" i="48" a="1"/>
  <c r="D81" i="48" a="1"/>
  <c r="D35" i="48"/>
  <c r="D30" i="48" a="1"/>
  <c r="D103" i="48" a="1"/>
  <c r="D4" i="48" a="1"/>
  <c r="D105" i="48" a="1"/>
  <c r="D82" i="48" a="1"/>
  <c r="D102" i="48" a="1"/>
  <c r="D29" i="48" a="1"/>
  <c r="D98" i="48" a="1"/>
  <c r="D85" i="48" a="1"/>
  <c r="D97" i="48" a="1"/>
  <c r="D107" i="48" a="1"/>
  <c r="D79" i="48" a="1"/>
  <c r="D83" i="48" a="1"/>
  <c r="D90" i="48" a="1"/>
  <c r="D84" i="48" a="1"/>
  <c r="D28" i="48" a="1"/>
  <c r="D78" i="48" a="1"/>
  <c r="D86" i="48" a="1"/>
  <c r="D100" i="48" a="1"/>
  <c r="D13" i="48" l="1"/>
  <c r="D98" i="48"/>
  <c r="D78" i="48"/>
  <c r="D80" i="48"/>
  <c r="D82" i="48"/>
  <c r="D84" i="48"/>
  <c r="D86" i="48"/>
  <c r="D90" i="48"/>
  <c r="D29" i="48"/>
  <c r="D33" i="48"/>
  <c r="D96" i="48"/>
  <c r="D102" i="48"/>
  <c r="D104" i="48"/>
  <c r="D4" i="48"/>
  <c r="D28" i="48"/>
  <c r="D30" i="48"/>
  <c r="D32" i="48"/>
  <c r="D34" i="48"/>
  <c r="D93" i="48"/>
  <c r="D95" i="48"/>
  <c r="D97" i="48"/>
  <c r="D99" i="48"/>
  <c r="D103" i="48"/>
  <c r="D105" i="48"/>
  <c r="D107" i="48"/>
  <c r="D109" i="48"/>
  <c r="D31" i="48"/>
  <c r="D94" i="48"/>
  <c r="D100" i="48"/>
  <c r="D108" i="48"/>
  <c r="D79" i="48"/>
  <c r="D81" i="48"/>
  <c r="D83" i="48"/>
  <c r="D85" i="48"/>
  <c r="D87" i="48"/>
  <c r="C187" i="43"/>
  <c r="C186" i="43"/>
  <c r="C185" i="43"/>
  <c r="C184" i="43"/>
  <c r="C183" i="43"/>
  <c r="C182" i="43"/>
  <c r="C181" i="43"/>
  <c r="C180" i="43"/>
  <c r="C179" i="43"/>
  <c r="C178" i="43"/>
  <c r="C177" i="43"/>
  <c r="C176" i="43"/>
  <c r="C175" i="43"/>
  <c r="C174" i="43"/>
  <c r="C173" i="43"/>
  <c r="C172" i="43"/>
  <c r="C171" i="43"/>
  <c r="C170" i="43"/>
  <c r="C169" i="43"/>
  <c r="L167" i="43"/>
  <c r="C168" i="43"/>
  <c r="B167" i="43"/>
  <c r="J4" i="17" l="1"/>
  <c r="J3" i="17"/>
  <c r="C6" i="17" l="1"/>
  <c r="E5" i="17"/>
  <c r="C5" i="17"/>
  <c r="I7" i="43" l="1"/>
  <c r="B38" i="12" s="1"/>
  <c r="I8" i="43" l="1"/>
  <c r="C191" i="43" l="1"/>
  <c r="C192" i="43"/>
  <c r="C193" i="43"/>
  <c r="C194" i="43"/>
  <c r="C195" i="43"/>
  <c r="C196" i="43"/>
  <c r="C197" i="43"/>
  <c r="C198" i="43"/>
  <c r="C199" i="43"/>
  <c r="C200" i="43"/>
  <c r="C201" i="43"/>
  <c r="C202" i="43"/>
  <c r="C203" i="43"/>
  <c r="C204" i="43"/>
  <c r="C205" i="43"/>
  <c r="C206" i="43"/>
  <c r="C207" i="43"/>
  <c r="C208" i="43"/>
  <c r="C209" i="43"/>
  <c r="C190" i="43"/>
  <c r="C147" i="43"/>
  <c r="C148" i="43"/>
  <c r="C149" i="43"/>
  <c r="C150" i="43"/>
  <c r="C151" i="43"/>
  <c r="C152" i="43"/>
  <c r="C153" i="43"/>
  <c r="C154" i="43"/>
  <c r="C155" i="43"/>
  <c r="C156" i="43"/>
  <c r="C157" i="43"/>
  <c r="C158" i="43"/>
  <c r="C159" i="43"/>
  <c r="C160" i="43"/>
  <c r="C161" i="43"/>
  <c r="C162" i="43"/>
  <c r="C163" i="43"/>
  <c r="C164" i="43"/>
  <c r="C165" i="43"/>
  <c r="C146" i="43"/>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51" i="43"/>
  <c r="K50" i="43"/>
  <c r="K49" i="43"/>
  <c r="K48" i="43"/>
  <c r="K47" i="43"/>
  <c r="K33" i="43"/>
  <c r="K20" i="43"/>
  <c r="K21" i="43"/>
  <c r="K22" i="43"/>
  <c r="K23" i="43"/>
  <c r="K24" i="43"/>
  <c r="K25" i="43"/>
  <c r="K26" i="43"/>
  <c r="K27" i="43"/>
  <c r="K28" i="43"/>
  <c r="K29" i="43"/>
  <c r="K30" i="43"/>
  <c r="K31" i="43"/>
  <c r="K32" i="43"/>
  <c r="B123" i="43"/>
  <c r="B35" i="43" l="1"/>
  <c r="K36" i="43"/>
  <c r="B13" i="43" l="1"/>
  <c r="G29" i="12" l="1"/>
  <c r="G28" i="12"/>
  <c r="B57" i="43"/>
  <c r="B79" i="43"/>
  <c r="B101" i="43"/>
  <c r="B145" i="43"/>
  <c r="B189" i="43"/>
  <c r="L145" i="43"/>
  <c r="L101" i="43"/>
  <c r="L79" i="43"/>
  <c r="K55" i="43"/>
  <c r="K54" i="43"/>
  <c r="K53" i="43"/>
  <c r="K52" i="43"/>
  <c r="K46" i="43"/>
  <c r="K45" i="43"/>
  <c r="K44" i="43"/>
  <c r="K43" i="43"/>
  <c r="K42" i="43"/>
  <c r="K41" i="43"/>
  <c r="K40" i="43"/>
  <c r="K39" i="43"/>
  <c r="K38" i="43"/>
  <c r="K37" i="43"/>
  <c r="K14" i="43"/>
  <c r="K15" i="43"/>
  <c r="K16" i="43"/>
  <c r="K17" i="43"/>
  <c r="K18" i="43"/>
  <c r="K19" i="43"/>
  <c r="D12" i="48"/>
  <c r="L189" i="43" l="1"/>
  <c r="L123" i="43"/>
  <c r="L57" i="43"/>
  <c r="L35" i="43"/>
  <c r="L13" i="43"/>
  <c r="H30" i="12"/>
  <c r="F5" i="43" l="1"/>
  <c r="F8" i="43"/>
  <c r="H32" i="12"/>
  <c r="D11" i="48" a="1"/>
  <c r="D11" i="48" l="1"/>
  <c r="H29" i="12"/>
  <c r="F6" i="43" l="1"/>
  <c r="H28" i="12"/>
  <c r="H31" i="12" s="1"/>
  <c r="D33" i="12" s="1"/>
  <c r="D10" i="48" a="1"/>
  <c r="B37" i="12" l="1"/>
  <c r="D10" i="48"/>
  <c r="D32" i="12"/>
  <c r="A35" i="12" l="1"/>
  <c r="H34" i="16"/>
  <c r="H35" i="16"/>
  <c r="H33" i="16"/>
  <c r="F38" i="14" l="1"/>
  <c r="F39" i="14"/>
  <c r="F40" i="14"/>
  <c r="F41" i="14"/>
  <c r="F42" i="14"/>
  <c r="F43" i="14"/>
  <c r="F44" i="14"/>
  <c r="F45" i="14"/>
  <c r="H45" i="14"/>
  <c r="H44" i="14"/>
  <c r="H43" i="14"/>
  <c r="H42" i="14"/>
  <c r="H41" i="14"/>
  <c r="H40" i="14"/>
  <c r="H39" i="14"/>
  <c r="H38" i="14"/>
  <c r="H37" i="14"/>
  <c r="H36" i="14"/>
  <c r="H35" i="14"/>
  <c r="H34" i="14"/>
  <c r="H33" i="14"/>
  <c r="H32" i="14"/>
  <c r="H31" i="14"/>
  <c r="H30" i="14"/>
  <c r="H29" i="14"/>
  <c r="H28" i="14"/>
  <c r="H27" i="14"/>
  <c r="H26" i="14"/>
  <c r="I112" i="14"/>
  <c r="E12" i="14" s="1"/>
  <c r="E11" i="14"/>
  <c r="I64" i="14"/>
  <c r="E8" i="14" s="1"/>
  <c r="I84" i="14"/>
  <c r="E10" i="14" s="1"/>
  <c r="E13" i="14"/>
  <c r="I73" i="14"/>
  <c r="E9" i="14" s="1"/>
  <c r="I25" i="14" l="1"/>
  <c r="I17" i="14" s="1"/>
  <c r="I16" i="14" s="1"/>
  <c r="D29" i="12"/>
  <c r="E7" i="14"/>
  <c r="E6" i="14" l="1"/>
  <c r="D28" i="12" s="1"/>
  <c r="E5" i="14" l="1"/>
  <c r="D5" i="48" a="1"/>
  <c r="D5" i="48" l="1"/>
  <c r="D30" i="12"/>
  <c r="D6" i="48" a="1"/>
  <c r="D6" i="48" l="1"/>
  <c r="D31" i="12"/>
  <c r="D8" i="48" a="1"/>
  <c r="D9" i="48" a="1"/>
  <c r="D9" i="48" l="1"/>
  <c r="D8"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3" authorId="0" shapeId="0" xr:uid="{00000000-0006-0000-0400-000001000000}">
      <text>
        <r>
          <rPr>
            <sz val="12"/>
            <color indexed="81"/>
            <rFont val="MS P ゴシック"/>
            <family val="3"/>
            <charset val="128"/>
          </rPr>
          <t>要望書④支出を入力後に
【助成金の額の区分】を参照の上、選択してください。
単位は【千円】です。ご注意ください。
200万円＝2,000千円　20万円＝200千円</t>
        </r>
      </text>
    </comment>
  </commentList>
</comments>
</file>

<file path=xl/sharedStrings.xml><?xml version="1.0" encoding="utf-8"?>
<sst xmlns="http://schemas.openxmlformats.org/spreadsheetml/2006/main" count="1128" uniqueCount="691">
  <si>
    <t>団体情報</t>
    <rPh sb="0" eb="2">
      <t>ダンタイ</t>
    </rPh>
    <rPh sb="2" eb="4">
      <t>ジョウホウ</t>
    </rPh>
    <phoneticPr fontId="8"/>
  </si>
  <si>
    <t>要望内容</t>
    <rPh sb="0" eb="2">
      <t>ヨウボウ</t>
    </rPh>
    <rPh sb="2" eb="4">
      <t>ナイヨウ</t>
    </rPh>
    <phoneticPr fontId="8"/>
  </si>
  <si>
    <t>活動名（フリガナ）</t>
    <rPh sb="0" eb="2">
      <t>カツドウ</t>
    </rPh>
    <rPh sb="2" eb="3">
      <t>メイ</t>
    </rPh>
    <phoneticPr fontId="8"/>
  </si>
  <si>
    <t>活動名</t>
    <rPh sb="0" eb="2">
      <t>カツドウ</t>
    </rPh>
    <rPh sb="2" eb="3">
      <t>メイ</t>
    </rPh>
    <phoneticPr fontId="8"/>
  </si>
  <si>
    <t>実施時期</t>
    <rPh sb="0" eb="2">
      <t>ジッシ</t>
    </rPh>
    <rPh sb="2" eb="4">
      <t>ジキ</t>
    </rPh>
    <phoneticPr fontId="8"/>
  </si>
  <si>
    <t>収支予算（千円）</t>
    <rPh sb="0" eb="2">
      <t>シュウシ</t>
    </rPh>
    <rPh sb="2" eb="4">
      <t>ヨサン</t>
    </rPh>
    <rPh sb="5" eb="7">
      <t>センエン</t>
    </rPh>
    <phoneticPr fontId="8"/>
  </si>
  <si>
    <t>共催者負担金</t>
    <phoneticPr fontId="8"/>
  </si>
  <si>
    <t>（イ） 収入小計</t>
    <rPh sb="4" eb="6">
      <t>シュウニュウ</t>
    </rPh>
    <phoneticPr fontId="8"/>
  </si>
  <si>
    <t>団体住所（所在地）〒</t>
  </si>
  <si>
    <t>-</t>
  </si>
  <si>
    <t>団体住所（所在地）</t>
  </si>
  <si>
    <t>代表者役職名</t>
  </si>
  <si>
    <t>代表者氏名</t>
  </si>
  <si>
    <t>入場料</t>
  </si>
  <si>
    <t>共催者負担金</t>
  </si>
  <si>
    <t>（ロ） 自己負担金</t>
  </si>
  <si>
    <t>収入総額（イ＋ロ）</t>
  </si>
  <si>
    <t>活動名</t>
  </si>
  <si>
    <t>区分</t>
    <rPh sb="0" eb="2">
      <t>クブン</t>
    </rPh>
    <phoneticPr fontId="8"/>
  </si>
  <si>
    <t>項目</t>
    <rPh sb="0" eb="2">
      <t>コウモク</t>
    </rPh>
    <phoneticPr fontId="8"/>
  </si>
  <si>
    <t>細目</t>
    <rPh sb="0" eb="2">
      <t>サイモク</t>
    </rPh>
    <phoneticPr fontId="8"/>
  </si>
  <si>
    <t>内訳</t>
    <rPh sb="0" eb="2">
      <t>ウチワケ</t>
    </rPh>
    <phoneticPr fontId="8"/>
  </si>
  <si>
    <t>内訳詳細</t>
    <rPh sb="0" eb="2">
      <t>ウチワケ</t>
    </rPh>
    <rPh sb="2" eb="4">
      <t>ショウサイ</t>
    </rPh>
    <phoneticPr fontId="8"/>
  </si>
  <si>
    <t>小計（千円）</t>
    <rPh sb="0" eb="2">
      <t>ショウケイ</t>
    </rPh>
    <rPh sb="3" eb="5">
      <t>センエン</t>
    </rPh>
    <phoneticPr fontId="8"/>
  </si>
  <si>
    <t>入場料収入</t>
    <phoneticPr fontId="8"/>
  </si>
  <si>
    <t>会場情報</t>
  </si>
  <si>
    <t>単価</t>
    <rPh sb="0" eb="2">
      <t>タンカ</t>
    </rPh>
    <phoneticPr fontId="8"/>
  </si>
  <si>
    <t>×</t>
    <phoneticPr fontId="8"/>
  </si>
  <si>
    <t>枚数</t>
    <rPh sb="0" eb="2">
      <t>マイスウ</t>
    </rPh>
    <phoneticPr fontId="8"/>
  </si>
  <si>
    <t>その他の収入</t>
    <rPh sb="2" eb="3">
      <t>タ</t>
    </rPh>
    <rPh sb="4" eb="6">
      <t>シュウニュウ</t>
    </rPh>
    <phoneticPr fontId="8"/>
  </si>
  <si>
    <t>共催者以外の補助金・助成金</t>
    <phoneticPr fontId="8"/>
  </si>
  <si>
    <t>寄付金・協賛金</t>
    <phoneticPr fontId="8"/>
  </si>
  <si>
    <t>参加費</t>
    <phoneticPr fontId="8"/>
  </si>
  <si>
    <t>広告料・その他の収入</t>
    <phoneticPr fontId="8"/>
  </si>
  <si>
    <t>指揮料</t>
  </si>
  <si>
    <t>演奏料</t>
  </si>
  <si>
    <t>ソリスト料</t>
  </si>
  <si>
    <t>合唱料</t>
  </si>
  <si>
    <t>出演料</t>
  </si>
  <si>
    <t>作曲料</t>
  </si>
  <si>
    <t>音楽費</t>
  </si>
  <si>
    <t>作詞料</t>
  </si>
  <si>
    <t>副指揮料</t>
  </si>
  <si>
    <t>楽器借料</t>
  </si>
  <si>
    <t>楽譜借料</t>
  </si>
  <si>
    <t>写譜料</t>
  </si>
  <si>
    <t>楽譜製作料</t>
  </si>
  <si>
    <t>調律料</t>
  </si>
  <si>
    <t>コレペティ料</t>
  </si>
  <si>
    <t>演出料</t>
  </si>
  <si>
    <t>文芸費</t>
  </si>
  <si>
    <t>監修料</t>
  </si>
  <si>
    <t>振付料</t>
  </si>
  <si>
    <t>舞台監督料</t>
  </si>
  <si>
    <t>音響プラン料</t>
  </si>
  <si>
    <t>照明プラン料</t>
  </si>
  <si>
    <t>台本料</t>
  </si>
  <si>
    <t>翻訳料</t>
  </si>
  <si>
    <t>著作権使用料</t>
  </si>
  <si>
    <t>大道具費</t>
  </si>
  <si>
    <t>小道具費</t>
  </si>
  <si>
    <t>衣裳費</t>
  </si>
  <si>
    <t>床山・かつら費</t>
  </si>
  <si>
    <t>履物費</t>
  </si>
  <si>
    <t>メイク費</t>
  </si>
  <si>
    <t>舞台スタッフ費</t>
  </si>
  <si>
    <t>照明費</t>
  </si>
  <si>
    <t>音響費</t>
  </si>
  <si>
    <t>舞台美術費</t>
  </si>
  <si>
    <t>機材借料</t>
  </si>
  <si>
    <t>道具運搬費</t>
  </si>
  <si>
    <t>楽器運搬費</t>
  </si>
  <si>
    <t>謝金</t>
  </si>
  <si>
    <t>会場整理謝金</t>
  </si>
  <si>
    <t>託児謝金</t>
  </si>
  <si>
    <t>駐車場整理謝金</t>
  </si>
  <si>
    <t>医師・看護師謝金</t>
  </si>
  <si>
    <t>手話通訳謝金</t>
  </si>
  <si>
    <t>要約筆記謝金</t>
  </si>
  <si>
    <t>交通費</t>
  </si>
  <si>
    <t>旅費</t>
  </si>
  <si>
    <t>宿泊費</t>
  </si>
  <si>
    <t>広告宣伝費</t>
  </si>
  <si>
    <t>入場券販売手数料</t>
  </si>
  <si>
    <t>立看板費</t>
  </si>
  <si>
    <t>ウェブサイト作成料</t>
  </si>
  <si>
    <t>チラシ印刷費</t>
  </si>
  <si>
    <t>ポスター印刷費</t>
  </si>
  <si>
    <t>プログラム印刷費</t>
  </si>
  <si>
    <t>台本印刷費</t>
  </si>
  <si>
    <t>楽譜印刷費</t>
  </si>
  <si>
    <t>入場券印刷費</t>
  </si>
  <si>
    <t>アンケート用紙印刷費</t>
  </si>
  <si>
    <t>録画費</t>
  </si>
  <si>
    <t>録音費</t>
  </si>
  <si>
    <t>写真費</t>
  </si>
  <si>
    <t>（団体概要）</t>
    <phoneticPr fontId="8"/>
  </si>
  <si>
    <t>団体名</t>
  </si>
  <si>
    <t>住所〒</t>
    <phoneticPr fontId="8"/>
  </si>
  <si>
    <t>住所</t>
    <rPh sb="0" eb="2">
      <t>ジュウショ</t>
    </rPh>
    <phoneticPr fontId="8"/>
  </si>
  <si>
    <t>組　織</t>
  </si>
  <si>
    <t>経理担当者</t>
  </si>
  <si>
    <t>監査担当者</t>
  </si>
  <si>
    <t>目　的</t>
  </si>
  <si>
    <t>沿　革</t>
  </si>
  <si>
    <t>年度</t>
  </si>
  <si>
    <t>回数
（回）</t>
    <rPh sb="4" eb="5">
      <t>カイ</t>
    </rPh>
    <phoneticPr fontId="8"/>
  </si>
  <si>
    <t>観客数
（人）</t>
    <rPh sb="5" eb="6">
      <t>ニン</t>
    </rPh>
    <phoneticPr fontId="8"/>
  </si>
  <si>
    <t>事業費
（千円）</t>
    <rPh sb="5" eb="7">
      <t>センエン</t>
    </rPh>
    <phoneticPr fontId="8"/>
  </si>
  <si>
    <t>助成金・補助金名</t>
    <rPh sb="7" eb="8">
      <t>メイ</t>
    </rPh>
    <phoneticPr fontId="8"/>
  </si>
  <si>
    <t>上記以外の助成金・補助金名</t>
    <phoneticPr fontId="8"/>
  </si>
  <si>
    <t>（実行委員会等概要）</t>
    <phoneticPr fontId="8"/>
  </si>
  <si>
    <t>役　　職　　員</t>
    <phoneticPr fontId="8"/>
  </si>
  <si>
    <t>団体構成員及び加入条件</t>
    <phoneticPr fontId="8"/>
  </si>
  <si>
    <t>〔中核団体名〕</t>
    <phoneticPr fontId="8"/>
  </si>
  <si>
    <t>〔実行委員会等構成団体名〕</t>
    <phoneticPr fontId="8"/>
  </si>
  <si>
    <t>〔加入条件〕</t>
    <phoneticPr fontId="8"/>
  </si>
  <si>
    <t>財務状況</t>
    <phoneticPr fontId="8"/>
  </si>
  <si>
    <t>金額（円）</t>
    <rPh sb="3" eb="4">
      <t>エン</t>
    </rPh>
    <phoneticPr fontId="8"/>
  </si>
  <si>
    <t>編曲料</t>
  </si>
  <si>
    <t>助成金・補助金
（千円）</t>
    <phoneticPr fontId="8"/>
  </si>
  <si>
    <t>金額（円）</t>
    <rPh sb="0" eb="2">
      <t>キンガク</t>
    </rPh>
    <rPh sb="3" eb="4">
      <t>エン</t>
    </rPh>
    <phoneticPr fontId="8"/>
  </si>
  <si>
    <t>～</t>
    <phoneticPr fontId="7"/>
  </si>
  <si>
    <t>収入総額</t>
    <rPh sb="2" eb="4">
      <t>ソウガク</t>
    </rPh>
    <phoneticPr fontId="8"/>
  </si>
  <si>
    <t>入場料無料の場合は必ず理由を記入</t>
  </si>
  <si>
    <t>記入要領</t>
    <phoneticPr fontId="7"/>
  </si>
  <si>
    <t>入場料収入</t>
    <phoneticPr fontId="7"/>
  </si>
  <si>
    <t>その他の収入</t>
    <rPh sb="2" eb="3">
      <t>タ</t>
    </rPh>
    <rPh sb="4" eb="6">
      <t>シュウニュウ</t>
    </rPh>
    <phoneticPr fontId="7"/>
  </si>
  <si>
    <t>共催者負担金</t>
    <rPh sb="0" eb="2">
      <t>キョウサイ</t>
    </rPh>
    <rPh sb="2" eb="3">
      <t>シャ</t>
    </rPh>
    <rPh sb="3" eb="6">
      <t>フタンキン</t>
    </rPh>
    <phoneticPr fontId="7"/>
  </si>
  <si>
    <t>共催者以外の補助金・助成金</t>
    <rPh sb="0" eb="2">
      <t>キョウサイ</t>
    </rPh>
    <rPh sb="2" eb="3">
      <t>シャ</t>
    </rPh>
    <rPh sb="3" eb="5">
      <t>イガイ</t>
    </rPh>
    <rPh sb="6" eb="9">
      <t>ホジョキン</t>
    </rPh>
    <rPh sb="10" eb="13">
      <t>ジョセイキン</t>
    </rPh>
    <phoneticPr fontId="7"/>
  </si>
  <si>
    <t>寄付金・協賛金</t>
    <rPh sb="0" eb="3">
      <t>キフキン</t>
    </rPh>
    <rPh sb="4" eb="7">
      <t>キョウサンキン</t>
    </rPh>
    <phoneticPr fontId="7"/>
  </si>
  <si>
    <t>参加費</t>
    <phoneticPr fontId="7"/>
  </si>
  <si>
    <t>広告料・その他の収入</t>
    <phoneticPr fontId="7"/>
  </si>
  <si>
    <t>都道府県</t>
    <rPh sb="0" eb="4">
      <t>トドウフケン</t>
    </rPh>
    <phoneticPr fontId="7"/>
  </si>
  <si>
    <t>左記以外</t>
    <rPh sb="0" eb="2">
      <t>サキ</t>
    </rPh>
    <rPh sb="2" eb="4">
      <t>イガイ</t>
    </rPh>
    <phoneticPr fontId="7"/>
  </si>
  <si>
    <t>定期的な練習は除く</t>
  </si>
  <si>
    <t>当該活動の成果として記録するものに限る</t>
  </si>
  <si>
    <t>細目</t>
    <rPh sb="0" eb="2">
      <t>サイモク</t>
    </rPh>
    <phoneticPr fontId="7"/>
  </si>
  <si>
    <t>席</t>
    <rPh sb="0" eb="1">
      <t>セキ</t>
    </rPh>
    <phoneticPr fontId="7"/>
  </si>
  <si>
    <t>招待がある場合は必ず理由を記入</t>
    <rPh sb="0" eb="2">
      <t>ショウタイ</t>
    </rPh>
    <rPh sb="5" eb="7">
      <t>バアイ</t>
    </rPh>
    <phoneticPr fontId="7"/>
  </si>
  <si>
    <t>券種</t>
    <rPh sb="0" eb="1">
      <t>ケン</t>
    </rPh>
    <rPh sb="1" eb="2">
      <t>シュ</t>
    </rPh>
    <phoneticPr fontId="8"/>
  </si>
  <si>
    <t>単価等（円）</t>
    <rPh sb="0" eb="2">
      <t>タンカ</t>
    </rPh>
    <rPh sb="2" eb="3">
      <t>トウ</t>
    </rPh>
    <rPh sb="4" eb="5">
      <t>エン</t>
    </rPh>
    <phoneticPr fontId="8"/>
  </si>
  <si>
    <t>【注意】本シートを編集・削除しないでください。</t>
    <rPh sb="1" eb="3">
      <t>チュウイ</t>
    </rPh>
    <rPh sb="4" eb="5">
      <t>ホン</t>
    </rPh>
    <rPh sb="9" eb="11">
      <t>ヘンシュウ</t>
    </rPh>
    <rPh sb="12" eb="14">
      <t>サクジョ</t>
    </rPh>
    <phoneticPr fontId="24"/>
  </si>
  <si>
    <t>連携先</t>
    <rPh sb="0" eb="2">
      <t>レンケイ</t>
    </rPh>
    <rPh sb="2" eb="3">
      <t>サキ</t>
    </rPh>
    <phoneticPr fontId="24"/>
  </si>
  <si>
    <t>行</t>
    <rPh sb="0" eb="1">
      <t>ギョウ</t>
    </rPh>
    <phoneticPr fontId="24"/>
  </si>
  <si>
    <t>連携元</t>
    <rPh sb="0" eb="2">
      <t>レンケイ</t>
    </rPh>
    <rPh sb="2" eb="3">
      <t>モト</t>
    </rPh>
    <phoneticPr fontId="24"/>
  </si>
  <si>
    <t>連携内容</t>
    <rPh sb="0" eb="2">
      <t>レンケイ</t>
    </rPh>
    <rPh sb="2" eb="4">
      <t>ナイヨウ</t>
    </rPh>
    <phoneticPr fontId="24"/>
  </si>
  <si>
    <t>様式の種類</t>
    <rPh sb="0" eb="2">
      <t>ヨウシキ</t>
    </rPh>
    <rPh sb="3" eb="5">
      <t>シュルイ</t>
    </rPh>
    <phoneticPr fontId="24"/>
  </si>
  <si>
    <t>要望書登録/要望内容/活動名</t>
    <rPh sb="0" eb="3">
      <t>ヨウボウショ</t>
    </rPh>
    <rPh sb="3" eb="5">
      <t>トウロク</t>
    </rPh>
    <rPh sb="6" eb="8">
      <t>ヨウボウ</t>
    </rPh>
    <rPh sb="8" eb="10">
      <t>ナイヨウ</t>
    </rPh>
    <rPh sb="11" eb="13">
      <t>カツドウ</t>
    </rPh>
    <rPh sb="13" eb="14">
      <t>メイ</t>
    </rPh>
    <phoneticPr fontId="7"/>
  </si>
  <si>
    <t>要望書登録/要望内容/入場料</t>
    <rPh sb="0" eb="3">
      <t>ヨウボウショ</t>
    </rPh>
    <rPh sb="3" eb="5">
      <t>トウロク</t>
    </rPh>
    <rPh sb="6" eb="8">
      <t>ヨウボウ</t>
    </rPh>
    <rPh sb="8" eb="10">
      <t>ナイヨウ</t>
    </rPh>
    <rPh sb="11" eb="14">
      <t>ニュウジョウリョウ</t>
    </rPh>
    <phoneticPr fontId="7"/>
  </si>
  <si>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7"/>
  </si>
  <si>
    <t>要望書登録/要望内容/(ｲ)小計</t>
    <rPh sb="0" eb="3">
      <t>ヨウボウショ</t>
    </rPh>
    <rPh sb="3" eb="5">
      <t>トウロク</t>
    </rPh>
    <rPh sb="6" eb="8">
      <t>ヨウボウ</t>
    </rPh>
    <rPh sb="8" eb="10">
      <t>ナイヨウ</t>
    </rPh>
    <rPh sb="14" eb="16">
      <t>ショウケイ</t>
    </rPh>
    <phoneticPr fontId="7"/>
  </si>
  <si>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7"/>
  </si>
  <si>
    <t>要望書登録/要望内容/要望額</t>
    <rPh sb="0" eb="3">
      <t>ヨウボウショ</t>
    </rPh>
    <rPh sb="3" eb="5">
      <t>トウロク</t>
    </rPh>
    <rPh sb="6" eb="8">
      <t>ヨウボウ</t>
    </rPh>
    <rPh sb="8" eb="10">
      <t>ナイヨウ</t>
    </rPh>
    <rPh sb="11" eb="13">
      <t>ヨウボウ</t>
    </rPh>
    <rPh sb="13" eb="14">
      <t>ガク</t>
    </rPh>
    <phoneticPr fontId="7"/>
  </si>
  <si>
    <t>要望書登録/要望内容/文化庁チェック</t>
    <rPh sb="0" eb="3">
      <t>ヨウボウショ</t>
    </rPh>
    <rPh sb="3" eb="5">
      <t>トウロク</t>
    </rPh>
    <rPh sb="6" eb="8">
      <t>ヨウボウ</t>
    </rPh>
    <rPh sb="8" eb="10">
      <t>ナイヨウ</t>
    </rPh>
    <rPh sb="11" eb="14">
      <t>ブンカチョウ</t>
    </rPh>
    <phoneticPr fontId="7"/>
  </si>
  <si>
    <t>-</t>
    <phoneticPr fontId="24"/>
  </si>
  <si>
    <t>要望書登録/映画製作/時間</t>
    <rPh sb="0" eb="3">
      <t>ヨウボウショ</t>
    </rPh>
    <rPh sb="3" eb="5">
      <t>トウロク</t>
    </rPh>
    <rPh sb="6" eb="8">
      <t>エイガ</t>
    </rPh>
    <rPh sb="8" eb="10">
      <t>セイサク</t>
    </rPh>
    <rPh sb="11" eb="13">
      <t>ジカン</t>
    </rPh>
    <phoneticPr fontId="7"/>
  </si>
  <si>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7"/>
  </si>
  <si>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7"/>
  </si>
  <si>
    <t>要望書登録/映画製作/完成形態</t>
    <rPh sb="0" eb="3">
      <t>ヨウボウショ</t>
    </rPh>
    <rPh sb="3" eb="5">
      <t>トウロク</t>
    </rPh>
    <rPh sb="6" eb="8">
      <t>エイガ</t>
    </rPh>
    <rPh sb="8" eb="10">
      <t>セイサク</t>
    </rPh>
    <rPh sb="11" eb="13">
      <t>カンセイ</t>
    </rPh>
    <rPh sb="13" eb="15">
      <t>ケイタイ</t>
    </rPh>
    <phoneticPr fontId="7"/>
  </si>
  <si>
    <t>要望書登録/映画製作/監督</t>
    <rPh sb="0" eb="3">
      <t>ヨウボウショ</t>
    </rPh>
    <rPh sb="3" eb="5">
      <t>トウロク</t>
    </rPh>
    <rPh sb="6" eb="8">
      <t>エイガ</t>
    </rPh>
    <rPh sb="8" eb="10">
      <t>セイサク</t>
    </rPh>
    <rPh sb="11" eb="13">
      <t>カントク</t>
    </rPh>
    <phoneticPr fontId="7"/>
  </si>
  <si>
    <t>要望書登録/映画製作/脚本</t>
    <rPh sb="0" eb="3">
      <t>ヨウボウショ</t>
    </rPh>
    <rPh sb="3" eb="5">
      <t>トウロク</t>
    </rPh>
    <rPh sb="6" eb="8">
      <t>エイガ</t>
    </rPh>
    <rPh sb="8" eb="10">
      <t>セイサク</t>
    </rPh>
    <rPh sb="11" eb="13">
      <t>キャクホン</t>
    </rPh>
    <phoneticPr fontId="7"/>
  </si>
  <si>
    <t>要望書登録/映画製作/撮影</t>
    <rPh sb="0" eb="3">
      <t>ヨウボウショ</t>
    </rPh>
    <rPh sb="3" eb="5">
      <t>トウロク</t>
    </rPh>
    <rPh sb="6" eb="8">
      <t>エイガ</t>
    </rPh>
    <rPh sb="8" eb="10">
      <t>セイサク</t>
    </rPh>
    <rPh sb="11" eb="13">
      <t>サツエイ</t>
    </rPh>
    <phoneticPr fontId="7"/>
  </si>
  <si>
    <t>要望書登録/映画製作/出演者</t>
    <rPh sb="0" eb="3">
      <t>ヨウボウショ</t>
    </rPh>
    <rPh sb="3" eb="5">
      <t>トウロク</t>
    </rPh>
    <rPh sb="6" eb="8">
      <t>エイガ</t>
    </rPh>
    <rPh sb="8" eb="10">
      <t>セイサク</t>
    </rPh>
    <rPh sb="11" eb="14">
      <t>シュツエンシャ</t>
    </rPh>
    <phoneticPr fontId="7"/>
  </si>
  <si>
    <t>要望書登録/映画製作/配給会社</t>
    <rPh sb="0" eb="3">
      <t>ヨウボウショ</t>
    </rPh>
    <rPh sb="3" eb="5">
      <t>トウロク</t>
    </rPh>
    <rPh sb="6" eb="8">
      <t>エイガ</t>
    </rPh>
    <rPh sb="8" eb="10">
      <t>セイサク</t>
    </rPh>
    <rPh sb="11" eb="13">
      <t>ハイキュウ</t>
    </rPh>
    <rPh sb="13" eb="15">
      <t>ガイシャ</t>
    </rPh>
    <phoneticPr fontId="7"/>
  </si>
  <si>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7"/>
  </si>
  <si>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7"/>
  </si>
  <si>
    <t>要望書登録/基金/県NO</t>
    <rPh sb="0" eb="3">
      <t>ヨウボウショ</t>
    </rPh>
    <rPh sb="3" eb="5">
      <t>トウロク</t>
    </rPh>
    <rPh sb="6" eb="8">
      <t>キキン</t>
    </rPh>
    <rPh sb="9" eb="10">
      <t>ケン</t>
    </rPh>
    <phoneticPr fontId="7"/>
  </si>
  <si>
    <t>要望書登録/補助金/単位</t>
    <rPh sb="0" eb="3">
      <t>ヨウボウショ</t>
    </rPh>
    <rPh sb="3" eb="5">
      <t>トウロク</t>
    </rPh>
    <rPh sb="6" eb="9">
      <t>ホジョキン</t>
    </rPh>
    <rPh sb="10" eb="12">
      <t>タンイ</t>
    </rPh>
    <phoneticPr fontId="7"/>
  </si>
  <si>
    <t>要望書登録/補助金/個表番号</t>
    <rPh sb="0" eb="3">
      <t>ヨウボウショ</t>
    </rPh>
    <rPh sb="3" eb="5">
      <t>トウロク</t>
    </rPh>
    <rPh sb="6" eb="9">
      <t>ホジョキン</t>
    </rPh>
    <rPh sb="10" eb="12">
      <t>コヒョウ</t>
    </rPh>
    <rPh sb="12" eb="14">
      <t>バンゴウ</t>
    </rPh>
    <phoneticPr fontId="7"/>
  </si>
  <si>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7"/>
  </si>
  <si>
    <t>要望書登録/基金/分野
要望書登録/補助金/分野</t>
    <rPh sb="0" eb="3">
      <t>ヨウボウショ</t>
    </rPh>
    <rPh sb="3" eb="5">
      <t>トウロク</t>
    </rPh>
    <rPh sb="6" eb="8">
      <t>キキン</t>
    </rPh>
    <rPh sb="9" eb="11">
      <t>ブンヤ</t>
    </rPh>
    <rPh sb="18" eb="21">
      <t>ホジョキン</t>
    </rPh>
    <phoneticPr fontId="7"/>
  </si>
  <si>
    <t>要望書登録/基金/ジャンル
要望書登録/補助金/ジャンル</t>
    <phoneticPr fontId="24"/>
  </si>
  <si>
    <t>要望書登録/基金/提出日
要望書登録/補助金/提出日</t>
    <rPh sb="0" eb="3">
      <t>ヨウボウショ</t>
    </rPh>
    <rPh sb="3" eb="5">
      <t>トウロク</t>
    </rPh>
    <rPh sb="6" eb="8">
      <t>キキン</t>
    </rPh>
    <rPh sb="9" eb="11">
      <t>テイシュツ</t>
    </rPh>
    <rPh sb="11" eb="12">
      <t>ビ</t>
    </rPh>
    <phoneticPr fontId="7"/>
  </si>
  <si>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7"/>
  </si>
  <si>
    <t>要望書登録/活動場所/開始日</t>
    <rPh sb="0" eb="3">
      <t>ヨウボウショ</t>
    </rPh>
    <rPh sb="3" eb="5">
      <t>トウロク</t>
    </rPh>
    <rPh sb="6" eb="8">
      <t>カツドウ</t>
    </rPh>
    <rPh sb="8" eb="10">
      <t>バショ</t>
    </rPh>
    <rPh sb="11" eb="14">
      <t>カイシビ</t>
    </rPh>
    <phoneticPr fontId="7"/>
  </si>
  <si>
    <t>要望書登録/活動場所/終了日</t>
    <rPh sb="0" eb="3">
      <t>ヨウボウショ</t>
    </rPh>
    <rPh sb="3" eb="5">
      <t>トウロク</t>
    </rPh>
    <rPh sb="6" eb="8">
      <t>カツドウ</t>
    </rPh>
    <rPh sb="8" eb="10">
      <t>バショ</t>
    </rPh>
    <rPh sb="11" eb="13">
      <t>シュウリョウ</t>
    </rPh>
    <rPh sb="13" eb="14">
      <t>ヒ</t>
    </rPh>
    <phoneticPr fontId="7"/>
  </si>
  <si>
    <t>要望書登録/活動場所/活動場所</t>
    <rPh sb="0" eb="3">
      <t>ヨウボウショ</t>
    </rPh>
    <rPh sb="3" eb="5">
      <t>トウロク</t>
    </rPh>
    <rPh sb="6" eb="8">
      <t>カツドウ</t>
    </rPh>
    <rPh sb="8" eb="10">
      <t>バショ</t>
    </rPh>
    <rPh sb="11" eb="13">
      <t>カツドウ</t>
    </rPh>
    <rPh sb="13" eb="15">
      <t>バショ</t>
    </rPh>
    <phoneticPr fontId="7"/>
  </si>
  <si>
    <t>団体登録/団体基本情報/団体名</t>
    <rPh sb="12" eb="14">
      <t>ダンタイ</t>
    </rPh>
    <rPh sb="14" eb="15">
      <t>メイ</t>
    </rPh>
    <phoneticPr fontId="7"/>
  </si>
  <si>
    <t>団体登録/団体基本情報/ヨミガナ</t>
  </si>
  <si>
    <t>団体登録/団体基本情報/代表者氏名</t>
    <rPh sb="12" eb="15">
      <t>ダイヒョウシャ</t>
    </rPh>
    <rPh sb="15" eb="17">
      <t>シメイ</t>
    </rPh>
    <phoneticPr fontId="7"/>
  </si>
  <si>
    <t>団体登録/団体基本情報/代表者役職</t>
    <rPh sb="12" eb="15">
      <t>ダイヒョウシャ</t>
    </rPh>
    <rPh sb="15" eb="17">
      <t>ヤクショク</t>
    </rPh>
    <phoneticPr fontId="7"/>
  </si>
  <si>
    <t>団体登録/団体基本情報/郵便番号</t>
    <rPh sb="12" eb="16">
      <t>ユウビンバンゴウ</t>
    </rPh>
    <phoneticPr fontId="7"/>
  </si>
  <si>
    <t>団体登録/団体基本情報/都道府県</t>
    <rPh sb="12" eb="16">
      <t>トドウフケン</t>
    </rPh>
    <phoneticPr fontId="7"/>
  </si>
  <si>
    <t>団体登録/団体基本情報/住所1</t>
    <rPh sb="12" eb="14">
      <t>ジュウショ</t>
    </rPh>
    <phoneticPr fontId="7"/>
  </si>
  <si>
    <t>団体登録/団体基本情報/住所2</t>
    <rPh sb="12" eb="14">
      <t>ジュウショ</t>
    </rPh>
    <phoneticPr fontId="7"/>
  </si>
  <si>
    <t>団体登録/団体基本情報/電話番号</t>
    <rPh sb="12" eb="14">
      <t>デンワ</t>
    </rPh>
    <rPh sb="14" eb="16">
      <t>バンゴウ</t>
    </rPh>
    <phoneticPr fontId="7"/>
  </si>
  <si>
    <t>団体登録/団体基本情報/FAX番号</t>
    <rPh sb="15" eb="17">
      <t>バンゴウ</t>
    </rPh>
    <phoneticPr fontId="7"/>
  </si>
  <si>
    <t>団体登録/団体基本情報/ホームページ</t>
    <phoneticPr fontId="7"/>
  </si>
  <si>
    <t>団体登録/団体基本情報/創立年/月</t>
    <rPh sb="12" eb="14">
      <t>ソウリツ</t>
    </rPh>
    <rPh sb="14" eb="15">
      <t>ネン</t>
    </rPh>
    <rPh sb="16" eb="17">
      <t>ツキ</t>
    </rPh>
    <phoneticPr fontId="7"/>
  </si>
  <si>
    <t>団体登録/標準連絡先/団体名</t>
    <rPh sb="5" eb="7">
      <t>ヒョウジュン</t>
    </rPh>
    <rPh sb="7" eb="10">
      <t>レンラクサキ</t>
    </rPh>
    <rPh sb="11" eb="13">
      <t>ダンタイ</t>
    </rPh>
    <rPh sb="13" eb="14">
      <t>メイ</t>
    </rPh>
    <phoneticPr fontId="7"/>
  </si>
  <si>
    <t>団体登録/団体基本情報/団体種別</t>
    <rPh sb="12" eb="14">
      <t>ダンタイ</t>
    </rPh>
    <rPh sb="14" eb="16">
      <t>シュベツ</t>
    </rPh>
    <phoneticPr fontId="7"/>
  </si>
  <si>
    <t>施設登録/施設/施設名</t>
    <rPh sb="0" eb="2">
      <t>シセツ</t>
    </rPh>
    <rPh sb="2" eb="4">
      <t>トウロク</t>
    </rPh>
    <rPh sb="5" eb="7">
      <t>シセツ</t>
    </rPh>
    <rPh sb="8" eb="10">
      <t>シセツ</t>
    </rPh>
    <rPh sb="10" eb="11">
      <t>メイ</t>
    </rPh>
    <phoneticPr fontId="7"/>
  </si>
  <si>
    <t>施設登録/施設/郵便番号</t>
    <rPh sb="0" eb="2">
      <t>シセツ</t>
    </rPh>
    <rPh sb="2" eb="4">
      <t>トウロク</t>
    </rPh>
    <rPh sb="5" eb="7">
      <t>シセツ</t>
    </rPh>
    <rPh sb="8" eb="12">
      <t>ユウビンバンゴウ</t>
    </rPh>
    <phoneticPr fontId="7"/>
  </si>
  <si>
    <t>施設登録/施設/都道府県</t>
    <rPh sb="0" eb="2">
      <t>シセツ</t>
    </rPh>
    <rPh sb="2" eb="4">
      <t>トウロク</t>
    </rPh>
    <rPh sb="5" eb="7">
      <t>シセツ</t>
    </rPh>
    <rPh sb="8" eb="12">
      <t>トドウフケン</t>
    </rPh>
    <phoneticPr fontId="7"/>
  </si>
  <si>
    <t>施設登録/施設/住所1</t>
    <rPh sb="0" eb="2">
      <t>シセツ</t>
    </rPh>
    <rPh sb="2" eb="4">
      <t>トウロク</t>
    </rPh>
    <rPh sb="5" eb="7">
      <t>シセツ</t>
    </rPh>
    <rPh sb="8" eb="10">
      <t>ジュウショ</t>
    </rPh>
    <phoneticPr fontId="7"/>
  </si>
  <si>
    <t>施設登録/施設/住所2</t>
    <rPh sb="0" eb="2">
      <t>シセツ</t>
    </rPh>
    <rPh sb="2" eb="4">
      <t>トウロク</t>
    </rPh>
    <rPh sb="5" eb="7">
      <t>シセツ</t>
    </rPh>
    <rPh sb="8" eb="10">
      <t>ジュウショ</t>
    </rPh>
    <phoneticPr fontId="7"/>
  </si>
  <si>
    <t>要望書登録/要望内容/控除税額計（C）</t>
    <phoneticPr fontId="7"/>
  </si>
  <si>
    <t>要望書登録/要望内容/備考</t>
    <rPh sb="0" eb="3">
      <t>ヨウボウショ</t>
    </rPh>
    <rPh sb="3" eb="5">
      <t>トウロク</t>
    </rPh>
    <rPh sb="6" eb="8">
      <t>ヨウボウ</t>
    </rPh>
    <rPh sb="8" eb="10">
      <t>ナイヨウ</t>
    </rPh>
    <rPh sb="11" eb="13">
      <t>ビコウ</t>
    </rPh>
    <phoneticPr fontId="7"/>
  </si>
  <si>
    <t>No.</t>
    <phoneticPr fontId="26"/>
  </si>
  <si>
    <t>活動名：</t>
    <rPh sb="0" eb="2">
      <t>カツドウ</t>
    </rPh>
    <rPh sb="2" eb="3">
      <t>メイ</t>
    </rPh>
    <phoneticPr fontId="26"/>
  </si>
  <si>
    <t>団体名：</t>
    <rPh sb="0" eb="2">
      <t>ダンタイ</t>
    </rPh>
    <rPh sb="2" eb="3">
      <t>メイ</t>
    </rPh>
    <phoneticPr fontId="26"/>
  </si>
  <si>
    <t>①【必要書類の確認】</t>
    <rPh sb="2" eb="4">
      <t>ヒツヨウ</t>
    </rPh>
    <rPh sb="4" eb="6">
      <t>ショルイ</t>
    </rPh>
    <rPh sb="7" eb="9">
      <t>カクニン</t>
    </rPh>
    <phoneticPr fontId="26"/>
  </si>
  <si>
    <t>□</t>
  </si>
  <si>
    <t>適合</t>
    <rPh sb="0" eb="2">
      <t>テキゴウ</t>
    </rPh>
    <phoneticPr fontId="26"/>
  </si>
  <si>
    <t>②【応募履歴の確認】</t>
    <rPh sb="2" eb="4">
      <t>オウボ</t>
    </rPh>
    <rPh sb="4" eb="6">
      <t>リレキ</t>
    </rPh>
    <phoneticPr fontId="26"/>
  </si>
  <si>
    <t>【最終判断】</t>
    <rPh sb="1" eb="3">
      <t>サイシュウ</t>
    </rPh>
    <rPh sb="3" eb="5">
      <t>ハンダン</t>
    </rPh>
    <phoneticPr fontId="26"/>
  </si>
  <si>
    <t>要望書の作成にあたっては、特に以下の点に注意して作成ください。</t>
    <rPh sb="13" eb="14">
      <t>トク</t>
    </rPh>
    <phoneticPr fontId="24"/>
  </si>
  <si>
    <t>【 要望書作成に際しての注意事項 】</t>
    <rPh sb="2" eb="5">
      <t>ヨウボウショ</t>
    </rPh>
    <rPh sb="5" eb="7">
      <t>サクセイ</t>
    </rPh>
    <rPh sb="8" eb="9">
      <t>サイ</t>
    </rPh>
    <rPh sb="12" eb="14">
      <t>チュウイ</t>
    </rPh>
    <rPh sb="14" eb="16">
      <t>ジコウ</t>
    </rPh>
    <phoneticPr fontId="24"/>
  </si>
  <si>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4"/>
  </si>
  <si>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4"/>
  </si>
  <si>
    <t>　注意事項」を必ず確認し、書類を作成してください。なお、提出の必要がない書類については、</t>
    <phoneticPr fontId="24"/>
  </si>
  <si>
    <t>　空欄のままご提出ください。</t>
    <phoneticPr fontId="24"/>
  </si>
  <si>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4"/>
  </si>
  <si>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4"/>
  </si>
  <si>
    <t>【 入力に際しての注意事項 】</t>
    <rPh sb="2" eb="4">
      <t>ニュウリョク</t>
    </rPh>
    <rPh sb="5" eb="6">
      <t>サイ</t>
    </rPh>
    <rPh sb="9" eb="11">
      <t>チュウイ</t>
    </rPh>
    <rPh sb="11" eb="13">
      <t>ジコウ</t>
    </rPh>
    <phoneticPr fontId="24"/>
  </si>
  <si>
    <t>【 よく使う操作について 】</t>
    <rPh sb="4" eb="5">
      <t>ツカ</t>
    </rPh>
    <rPh sb="6" eb="8">
      <t>ソウサ</t>
    </rPh>
    <phoneticPr fontId="24"/>
  </si>
  <si>
    <t>・改行</t>
    <rPh sb="1" eb="3">
      <t>カイギョウ</t>
    </rPh>
    <phoneticPr fontId="24"/>
  </si>
  <si>
    <t>[Alt] + [Enter]</t>
    <phoneticPr fontId="24"/>
  </si>
  <si>
    <t>・全角⇔半角　変換</t>
    <rPh sb="1" eb="3">
      <t>ゼンカク</t>
    </rPh>
    <rPh sb="4" eb="6">
      <t>ハンカク</t>
    </rPh>
    <rPh sb="7" eb="9">
      <t>ヘンカン</t>
    </rPh>
    <phoneticPr fontId="24"/>
  </si>
  <si>
    <t>[半角/全角]</t>
    <rPh sb="1" eb="3">
      <t>ハンカク</t>
    </rPh>
    <rPh sb="4" eb="6">
      <t>ゼンカク</t>
    </rPh>
    <phoneticPr fontId="24"/>
  </si>
  <si>
    <t>キーボードの左上にある【半角/全角】キーを押すたびに、「ひらがな」→「半角英数」→「ひらがな」の順に入力モードが切り替わります。</t>
    <phoneticPr fontId="24"/>
  </si>
  <si>
    <t>関係書類送付先〒</t>
    <rPh sb="0" eb="2">
      <t>カンケイ</t>
    </rPh>
    <rPh sb="2" eb="4">
      <t>ショルイ</t>
    </rPh>
    <rPh sb="4" eb="7">
      <t>ソウフサキ</t>
    </rPh>
    <phoneticPr fontId="7"/>
  </si>
  <si>
    <t>関係書類送付先住所</t>
    <rPh sb="0" eb="2">
      <t>カンケイ</t>
    </rPh>
    <rPh sb="2" eb="4">
      <t>ショルイ</t>
    </rPh>
    <rPh sb="4" eb="7">
      <t>ソウフサキ</t>
    </rPh>
    <rPh sb="7" eb="9">
      <t>ジュウショ</t>
    </rPh>
    <phoneticPr fontId="7"/>
  </si>
  <si>
    <t>担当者氏名</t>
    <phoneticPr fontId="7"/>
  </si>
  <si>
    <t>担当者電話番号</t>
    <phoneticPr fontId="24"/>
  </si>
  <si>
    <t>E-mail</t>
    <phoneticPr fontId="7"/>
  </si>
  <si>
    <t>収入</t>
    <phoneticPr fontId="8"/>
  </si>
  <si>
    <t>支出</t>
    <phoneticPr fontId="7"/>
  </si>
  <si>
    <t>支払先及び備考</t>
    <phoneticPr fontId="9"/>
  </si>
  <si>
    <t>金額</t>
    <rPh sb="0" eb="2">
      <t>キンガク</t>
    </rPh>
    <phoneticPr fontId="9"/>
  </si>
  <si>
    <t>団体名（主催者）</t>
    <phoneticPr fontId="7"/>
  </si>
  <si>
    <t>活動名：</t>
    <phoneticPr fontId="9"/>
  </si>
  <si>
    <t>①</t>
  </si>
  <si>
    <t>③</t>
  </si>
  <si>
    <t>経費　①</t>
    <phoneticPr fontId="8"/>
  </si>
  <si>
    <t>経費　②</t>
    <phoneticPr fontId="8"/>
  </si>
  <si>
    <t>経費　③</t>
    <phoneticPr fontId="8"/>
  </si>
  <si>
    <t>②</t>
    <phoneticPr fontId="24"/>
  </si>
  <si>
    <t>担当部署名または役職名</t>
    <rPh sb="2" eb="4">
      <t>ブショ</t>
    </rPh>
    <rPh sb="4" eb="5">
      <t>メイ</t>
    </rPh>
    <rPh sb="8" eb="11">
      <t>ヤクショクメイ</t>
    </rPh>
    <phoneticPr fontId="7"/>
  </si>
  <si>
    <t>担当者情報</t>
    <rPh sb="0" eb="3">
      <t>タントウシャ</t>
    </rPh>
    <rPh sb="3" eb="5">
      <t>ジョウホウ</t>
    </rPh>
    <phoneticPr fontId="7"/>
  </si>
  <si>
    <t>←振興会使用欄</t>
    <rPh sb="1" eb="3">
      <t>シンコウ</t>
    </rPh>
    <rPh sb="3" eb="4">
      <t>カイ</t>
    </rPh>
    <rPh sb="4" eb="6">
      <t>シヨウ</t>
    </rPh>
    <rPh sb="6" eb="7">
      <t>ラン</t>
    </rPh>
    <phoneticPr fontId="7"/>
  </si>
  <si>
    <t>-</t>
    <phoneticPr fontId="7"/>
  </si>
  <si>
    <t>団体名（フリガナ）</t>
    <phoneticPr fontId="7"/>
  </si>
  <si>
    <t>小計（千円）</t>
    <rPh sb="0" eb="2">
      <t>ショウケイ</t>
    </rPh>
    <rPh sb="3" eb="4">
      <t>セン</t>
    </rPh>
    <rPh sb="4" eb="5">
      <t>エン</t>
    </rPh>
    <phoneticPr fontId="8"/>
  </si>
  <si>
    <t>項目</t>
    <phoneticPr fontId="24"/>
  </si>
  <si>
    <t>№</t>
    <phoneticPr fontId="9"/>
  </si>
  <si>
    <t>入力前にこちらを選択してください。実行委員会ですか？→</t>
    <rPh sb="0" eb="2">
      <t>ニュウリョク</t>
    </rPh>
    <rPh sb="2" eb="3">
      <t>マエ</t>
    </rPh>
    <rPh sb="8" eb="10">
      <t>センタク</t>
    </rPh>
    <rPh sb="17" eb="19">
      <t>ジッコウ</t>
    </rPh>
    <rPh sb="19" eb="22">
      <t>イインカイ</t>
    </rPh>
    <phoneticPr fontId="7"/>
  </si>
  <si>
    <t>神奈川県</t>
  </si>
  <si>
    <t>和歌山県</t>
  </si>
  <si>
    <t>.</t>
    <phoneticPr fontId="7"/>
  </si>
  <si>
    <t>細目</t>
    <rPh sb="0" eb="2">
      <t>サイモク</t>
    </rPh>
    <phoneticPr fontId="9"/>
  </si>
  <si>
    <t>項目</t>
    <rPh sb="0" eb="2">
      <t>コウモク</t>
    </rPh>
    <phoneticPr fontId="7"/>
  </si>
  <si>
    <t>市町村または特別区</t>
    <rPh sb="0" eb="3">
      <t>シチョウソン</t>
    </rPh>
    <rPh sb="6" eb="9">
      <t>トクベツク</t>
    </rPh>
    <phoneticPr fontId="7"/>
  </si>
  <si>
    <t>東京都</t>
  </si>
  <si>
    <t>細目</t>
    <phoneticPr fontId="9"/>
  </si>
  <si>
    <t>①総表!C10</t>
  </si>
  <si>
    <t>①総表!C12</t>
  </si>
  <si>
    <t>①総表!C11</t>
  </si>
  <si>
    <t>①総表!C6</t>
  </si>
  <si>
    <t>①総表!C8</t>
  </si>
  <si>
    <t>①総表!D8</t>
  </si>
  <si>
    <t>①総表!F8</t>
  </si>
  <si>
    <t>①総表!I1</t>
  </si>
  <si>
    <t>施設コード</t>
    <rPh sb="0" eb="2">
      <t>シセツ</t>
    </rPh>
    <phoneticPr fontId="24"/>
  </si>
  <si>
    <t>都道府県番号</t>
    <rPh sb="0" eb="4">
      <t>トドウフケン</t>
    </rPh>
    <rPh sb="4" eb="6">
      <t>バンゴウ</t>
    </rPh>
    <phoneticPr fontId="24"/>
  </si>
  <si>
    <t>北海道</t>
  </si>
  <si>
    <t>岩手県</t>
  </si>
  <si>
    <t>宮城県</t>
  </si>
  <si>
    <t>秋田県</t>
  </si>
  <si>
    <t>山形県</t>
  </si>
  <si>
    <t>福島県</t>
  </si>
  <si>
    <t>茨城県</t>
  </si>
  <si>
    <t>栃木県</t>
  </si>
  <si>
    <t> 10</t>
  </si>
  <si>
    <t>群馬県</t>
  </si>
  <si>
    <t> 11</t>
  </si>
  <si>
    <t>埼玉県</t>
  </si>
  <si>
    <t> 12</t>
  </si>
  <si>
    <t>千葉県</t>
  </si>
  <si>
    <t> 13</t>
  </si>
  <si>
    <t> 14</t>
  </si>
  <si>
    <t> 15</t>
  </si>
  <si>
    <t>新潟県</t>
  </si>
  <si>
    <t> 16</t>
  </si>
  <si>
    <t>富山県</t>
  </si>
  <si>
    <t> 17</t>
  </si>
  <si>
    <t>石川県</t>
  </si>
  <si>
    <t> 18</t>
  </si>
  <si>
    <t>福井県</t>
  </si>
  <si>
    <t> 19</t>
  </si>
  <si>
    <t>山梨県</t>
  </si>
  <si>
    <t> 20</t>
  </si>
  <si>
    <t>長野県</t>
  </si>
  <si>
    <t> 21</t>
  </si>
  <si>
    <t>岐阜県</t>
  </si>
  <si>
    <t> 22</t>
  </si>
  <si>
    <t>静岡県</t>
  </si>
  <si>
    <t> 23</t>
  </si>
  <si>
    <t>愛知県</t>
  </si>
  <si>
    <t> 24</t>
  </si>
  <si>
    <t>三重県</t>
  </si>
  <si>
    <t> 25</t>
  </si>
  <si>
    <t>滋賀県</t>
  </si>
  <si>
    <t> 26</t>
  </si>
  <si>
    <t>京都府</t>
  </si>
  <si>
    <t> 27</t>
  </si>
  <si>
    <t>大阪府</t>
  </si>
  <si>
    <t> 28</t>
  </si>
  <si>
    <t>兵庫県</t>
  </si>
  <si>
    <t> 29</t>
  </si>
  <si>
    <t>奈良県</t>
  </si>
  <si>
    <t> 30</t>
  </si>
  <si>
    <t> 31</t>
  </si>
  <si>
    <t>鳥取県</t>
  </si>
  <si>
    <t> 32</t>
  </si>
  <si>
    <t>島根県</t>
  </si>
  <si>
    <t> 33</t>
  </si>
  <si>
    <t>岡山県</t>
  </si>
  <si>
    <t> 34</t>
  </si>
  <si>
    <t>広島県</t>
  </si>
  <si>
    <t> 35</t>
  </si>
  <si>
    <t>山口県</t>
  </si>
  <si>
    <t> 36</t>
  </si>
  <si>
    <t>徳島県</t>
  </si>
  <si>
    <t> 37</t>
  </si>
  <si>
    <t>香川県</t>
  </si>
  <si>
    <t> 38</t>
  </si>
  <si>
    <t>愛媛県</t>
  </si>
  <si>
    <t> 39</t>
  </si>
  <si>
    <t>高知県</t>
  </si>
  <si>
    <t> 40</t>
  </si>
  <si>
    <t>福岡県</t>
  </si>
  <si>
    <t> 41</t>
  </si>
  <si>
    <t>佐賀県</t>
  </si>
  <si>
    <t> 42</t>
  </si>
  <si>
    <t>長崎県</t>
  </si>
  <si>
    <t> 43</t>
  </si>
  <si>
    <t>熊本県</t>
  </si>
  <si>
    <t> 44</t>
  </si>
  <si>
    <t>大分県</t>
  </si>
  <si>
    <t> 45</t>
  </si>
  <si>
    <t>宮崎県</t>
  </si>
  <si>
    <t> 46</t>
  </si>
  <si>
    <t> 47</t>
  </si>
  <si>
    <t>沖縄県</t>
  </si>
  <si>
    <t>青森県</t>
  </si>
  <si>
    <t>鹿児島県</t>
  </si>
  <si>
    <t>電話番号</t>
    <phoneticPr fontId="24"/>
  </si>
  <si>
    <t>法人設立年月</t>
    <phoneticPr fontId="7"/>
  </si>
  <si>
    <t>法 人 番 号</t>
    <phoneticPr fontId="7"/>
  </si>
  <si>
    <t>団体設立年月</t>
    <phoneticPr fontId="7"/>
  </si>
  <si>
    <t>代表者役職名</t>
    <phoneticPr fontId="7"/>
  </si>
  <si>
    <t>舞台美術デザイン料</t>
  </si>
  <si>
    <t>衣裳デザイン料</t>
  </si>
  <si>
    <t>照明スタッフ費</t>
  </si>
  <si>
    <t>音響スタッフ費</t>
  </si>
  <si>
    <t>出演費・作品料</t>
    <rPh sb="4" eb="6">
      <t>サクヒン</t>
    </rPh>
    <rPh sb="6" eb="7">
      <t>リョウ</t>
    </rPh>
    <phoneticPr fontId="5"/>
  </si>
  <si>
    <t>出演費・作品料</t>
  </si>
  <si>
    <t>俳優、舞踊家、司会者、その他舞台上の出演者全般</t>
    <rPh sb="0" eb="2">
      <t>ハイユウ</t>
    </rPh>
    <rPh sb="3" eb="6">
      <t>ブヨウカ</t>
    </rPh>
    <rPh sb="7" eb="10">
      <t>シカイシャ</t>
    </rPh>
    <rPh sb="13" eb="14">
      <t>タ</t>
    </rPh>
    <rPh sb="14" eb="16">
      <t>ブタイ</t>
    </rPh>
    <rPh sb="16" eb="17">
      <t>ジョウ</t>
    </rPh>
    <rPh sb="18" eb="21">
      <t>シュツエンシャ</t>
    </rPh>
    <rPh sb="21" eb="23">
      <t>ゼンパン</t>
    </rPh>
    <phoneticPr fontId="4"/>
  </si>
  <si>
    <t>作品借料</t>
    <rPh sb="0" eb="2">
      <t>サクヒン</t>
    </rPh>
    <rPh sb="2" eb="4">
      <t>シャクリョウ</t>
    </rPh>
    <phoneticPr fontId="4"/>
  </si>
  <si>
    <t>作品保険料</t>
    <rPh sb="0" eb="2">
      <t>サクヒン</t>
    </rPh>
    <rPh sb="2" eb="5">
      <t>ホケンリョウ</t>
    </rPh>
    <phoneticPr fontId="4"/>
  </si>
  <si>
    <t>各種助手料</t>
    <rPh sb="0" eb="2">
      <t>カクシュ</t>
    </rPh>
    <phoneticPr fontId="4"/>
  </si>
  <si>
    <t>映像プラン料</t>
    <rPh sb="0" eb="2">
      <t>エイゾウ</t>
    </rPh>
    <phoneticPr fontId="4"/>
  </si>
  <si>
    <t>各種指導料</t>
    <rPh sb="0" eb="2">
      <t>カクシュ</t>
    </rPh>
    <phoneticPr fontId="4"/>
  </si>
  <si>
    <t>会場費</t>
    <rPh sb="0" eb="3">
      <t>カイジョウヒ</t>
    </rPh>
    <phoneticPr fontId="4"/>
  </si>
  <si>
    <t>会場使用料</t>
    <rPh sb="0" eb="2">
      <t>カイジョウ</t>
    </rPh>
    <rPh sb="2" eb="5">
      <t>シヨウリョウ</t>
    </rPh>
    <phoneticPr fontId="4"/>
  </si>
  <si>
    <t>仕込みからばらしまでの期間</t>
  </si>
  <si>
    <t>会場付帯設備使用料</t>
  </si>
  <si>
    <t>舞台・設営・運搬費</t>
    <rPh sb="3" eb="5">
      <t>セツエイ</t>
    </rPh>
    <rPh sb="6" eb="8">
      <t>ウンパン</t>
    </rPh>
    <rPh sb="8" eb="9">
      <t>ヒ</t>
    </rPh>
    <phoneticPr fontId="5"/>
  </si>
  <si>
    <t>映像費</t>
    <rPh sb="0" eb="2">
      <t>エイゾウ</t>
    </rPh>
    <phoneticPr fontId="4"/>
  </si>
  <si>
    <t>映像スタッフ費</t>
    <rPh sb="0" eb="2">
      <t>エイゾウ</t>
    </rPh>
    <phoneticPr fontId="4"/>
  </si>
  <si>
    <t>障害者対応に係る経費を含む</t>
    <rPh sb="0" eb="3">
      <t>ショウガイシャ</t>
    </rPh>
    <rPh sb="3" eb="5">
      <t>タイオウ</t>
    </rPh>
    <rPh sb="6" eb="7">
      <t>カカ</t>
    </rPh>
    <rPh sb="8" eb="10">
      <t>ケイヒ</t>
    </rPh>
    <rPh sb="11" eb="12">
      <t>フク</t>
    </rPh>
    <phoneticPr fontId="4"/>
  </si>
  <si>
    <t>字幕費・音声ガイド製作費</t>
    <rPh sb="9" eb="11">
      <t>セイサク</t>
    </rPh>
    <phoneticPr fontId="4"/>
  </si>
  <si>
    <t>会場設営費</t>
    <rPh sb="0" eb="2">
      <t>カイジョウ</t>
    </rPh>
    <rPh sb="2" eb="4">
      <t>セツエイ</t>
    </rPh>
    <rPh sb="4" eb="5">
      <t>ヒ</t>
    </rPh>
    <phoneticPr fontId="4"/>
  </si>
  <si>
    <t>会場撤去費</t>
    <rPh sb="0" eb="2">
      <t>カイジョウ</t>
    </rPh>
    <rPh sb="2" eb="4">
      <t>テッキョ</t>
    </rPh>
    <rPh sb="4" eb="5">
      <t>ヒ</t>
    </rPh>
    <phoneticPr fontId="4"/>
  </si>
  <si>
    <t>美術作品運搬費</t>
    <rPh sb="0" eb="2">
      <t>ビジュツ</t>
    </rPh>
    <rPh sb="2" eb="4">
      <t>サクヒン</t>
    </rPh>
    <rPh sb="4" eb="6">
      <t>ウンパン</t>
    </rPh>
    <rPh sb="6" eb="7">
      <t>ヒ</t>
    </rPh>
    <phoneticPr fontId="4"/>
  </si>
  <si>
    <t>（展示のみ）</t>
  </si>
  <si>
    <t>プログラム・図録編集謝金</t>
    <rPh sb="6" eb="8">
      <t>ズロク</t>
    </rPh>
    <phoneticPr fontId="4"/>
  </si>
  <si>
    <t>プログラム・図録原稿執筆謝金</t>
    <rPh sb="6" eb="8">
      <t>ズロク</t>
    </rPh>
    <phoneticPr fontId="4"/>
  </si>
  <si>
    <t>場内案内謝金</t>
    <rPh sb="0" eb="2">
      <t>ジョウナイ</t>
    </rPh>
    <rPh sb="2" eb="4">
      <t>アンナイ</t>
    </rPh>
    <rPh sb="4" eb="6">
      <t>シャキン</t>
    </rPh>
    <phoneticPr fontId="4"/>
  </si>
  <si>
    <t>会場監視員謝金</t>
    <rPh sb="0" eb="2">
      <t>カイジョウ</t>
    </rPh>
    <rPh sb="2" eb="4">
      <t>カンシ</t>
    </rPh>
    <rPh sb="4" eb="5">
      <t>イン</t>
    </rPh>
    <rPh sb="5" eb="7">
      <t>シャキン</t>
    </rPh>
    <phoneticPr fontId="4"/>
  </si>
  <si>
    <t>関連行事・ワークショップ講師謝金</t>
    <rPh sb="0" eb="2">
      <t>カンレン</t>
    </rPh>
    <rPh sb="2" eb="4">
      <t>ギョウジ</t>
    </rPh>
    <rPh sb="12" eb="14">
      <t>コウシ</t>
    </rPh>
    <rPh sb="14" eb="16">
      <t>シャキン</t>
    </rPh>
    <phoneticPr fontId="4"/>
  </si>
  <si>
    <t>仕込みからばらしまでの期間</t>
    <rPh sb="0" eb="2">
      <t>シコ</t>
    </rPh>
    <phoneticPr fontId="4"/>
  </si>
  <si>
    <t>仕込みからばらしまでの期間。食事代は除く</t>
    <rPh sb="0" eb="2">
      <t>シコ</t>
    </rPh>
    <rPh sb="14" eb="17">
      <t>ショクジダイ</t>
    </rPh>
    <rPh sb="18" eb="19">
      <t>ノゾ</t>
    </rPh>
    <phoneticPr fontId="4"/>
  </si>
  <si>
    <t>宣伝・印刷費</t>
    <rPh sb="3" eb="5">
      <t>インサツ</t>
    </rPh>
    <rPh sb="5" eb="6">
      <t>ヒ</t>
    </rPh>
    <phoneticPr fontId="5"/>
  </si>
  <si>
    <t>宣伝物送付料</t>
    <rPh sb="0" eb="2">
      <t>センデン</t>
    </rPh>
    <rPh sb="2" eb="3">
      <t>ブツ</t>
    </rPh>
    <rPh sb="3" eb="5">
      <t>ソウフ</t>
    </rPh>
    <rPh sb="5" eb="6">
      <t>リョウ</t>
    </rPh>
    <phoneticPr fontId="4"/>
  </si>
  <si>
    <t>チラシ、案内状、出演者・作品募集案内　等</t>
    <rPh sb="4" eb="7">
      <t>アンナイジョウ</t>
    </rPh>
    <rPh sb="8" eb="11">
      <t>シュツエンシャ</t>
    </rPh>
    <rPh sb="12" eb="14">
      <t>サクヒン</t>
    </rPh>
    <rPh sb="14" eb="16">
      <t>ボシュウ</t>
    </rPh>
    <rPh sb="16" eb="18">
      <t>アンナイ</t>
    </rPh>
    <rPh sb="19" eb="20">
      <t>ナド</t>
    </rPh>
    <phoneticPr fontId="4"/>
  </si>
  <si>
    <t>テレビ、ラジオ、新聞、雑誌、駅貼り、ウェブ広告　等</t>
    <rPh sb="8" eb="10">
      <t>シンブン</t>
    </rPh>
    <rPh sb="11" eb="13">
      <t>ザッシ</t>
    </rPh>
    <rPh sb="14" eb="15">
      <t>エキ</t>
    </rPh>
    <rPh sb="15" eb="16">
      <t>ハ</t>
    </rPh>
    <rPh sb="21" eb="23">
      <t>コウコク</t>
    </rPh>
    <rPh sb="24" eb="25">
      <t>トウ</t>
    </rPh>
    <phoneticPr fontId="4"/>
  </si>
  <si>
    <t>当該活動の広告用</t>
    <rPh sb="0" eb="2">
      <t>トウガイ</t>
    </rPh>
    <rPh sb="2" eb="4">
      <t>カツドウ</t>
    </rPh>
    <rPh sb="5" eb="8">
      <t>コウコクヨウ</t>
    </rPh>
    <phoneticPr fontId="4"/>
  </si>
  <si>
    <t>各種デザイン料</t>
    <rPh sb="0" eb="2">
      <t>カクシュ</t>
    </rPh>
    <phoneticPr fontId="4"/>
  </si>
  <si>
    <t>（展示のみ）会期後に製作する記録集に係る経費は除く</t>
    <rPh sb="6" eb="8">
      <t>カイキ</t>
    </rPh>
    <rPh sb="8" eb="9">
      <t>ゴ</t>
    </rPh>
    <rPh sb="10" eb="12">
      <t>セイサク</t>
    </rPh>
    <rPh sb="14" eb="16">
      <t>キロク</t>
    </rPh>
    <rPh sb="16" eb="17">
      <t>シュウ</t>
    </rPh>
    <rPh sb="18" eb="19">
      <t>カカ</t>
    </rPh>
    <rPh sb="20" eb="22">
      <t>ケイヒ</t>
    </rPh>
    <rPh sb="23" eb="24">
      <t>ノゾ</t>
    </rPh>
    <phoneticPr fontId="4"/>
  </si>
  <si>
    <t>記録・配信費</t>
    <rPh sb="0" eb="2">
      <t>キロク</t>
    </rPh>
    <rPh sb="3" eb="5">
      <t>ハイシン</t>
    </rPh>
    <rPh sb="5" eb="6">
      <t>ヒ</t>
    </rPh>
    <phoneticPr fontId="4"/>
  </si>
  <si>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</si>
  <si>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</si>
  <si>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</si>
  <si>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活動名：</t>
    <phoneticPr fontId="7"/>
  </si>
  <si>
    <t>ゲネプロ</t>
    <phoneticPr fontId="7"/>
  </si>
  <si>
    <t>公演日</t>
    <rPh sb="0" eb="3">
      <t>コウエンビ</t>
    </rPh>
    <phoneticPr fontId="7"/>
  </si>
  <si>
    <t>所在地</t>
    <rPh sb="0" eb="3">
      <t>ショザイチ</t>
    </rPh>
    <phoneticPr fontId="24"/>
  </si>
  <si>
    <t>活動区分</t>
  </si>
  <si>
    <t>アマチュア等の文化団体活動</t>
    <rPh sb="5" eb="6">
      <t>トウ</t>
    </rPh>
    <rPh sb="7" eb="9">
      <t>ブンカ</t>
    </rPh>
    <rPh sb="9" eb="11">
      <t>ダンタイ</t>
    </rPh>
    <rPh sb="11" eb="13">
      <t>カツドウ</t>
    </rPh>
    <phoneticPr fontId="7"/>
  </si>
  <si>
    <t>分野（ジャンル）</t>
    <rPh sb="0" eb="2">
      <t>ブンヤ</t>
    </rPh>
    <phoneticPr fontId="7"/>
  </si>
  <si>
    <t>ほか</t>
    <phoneticPr fontId="7"/>
  </si>
  <si>
    <t>個所</t>
    <rPh sb="0" eb="2">
      <t>カショ</t>
    </rPh>
    <phoneticPr fontId="7"/>
  </si>
  <si>
    <t>（展示の場合）図録等を無料配布する場合は必ず理由を記入</t>
    <rPh sb="1" eb="3">
      <t>テンジ</t>
    </rPh>
    <rPh sb="4" eb="6">
      <t>バアイ</t>
    </rPh>
    <rPh sb="7" eb="9">
      <t>ズロク</t>
    </rPh>
    <rPh sb="9" eb="10">
      <t>トウ</t>
    </rPh>
    <rPh sb="11" eb="13">
      <t>ムリョウ</t>
    </rPh>
    <rPh sb="13" eb="15">
      <t>ハイフ</t>
    </rPh>
    <rPh sb="17" eb="19">
      <t>バアイ</t>
    </rPh>
    <rPh sb="20" eb="21">
      <t>カナラ</t>
    </rPh>
    <rPh sb="22" eb="24">
      <t>リユウ</t>
    </rPh>
    <rPh sb="25" eb="27">
      <t>キニュウ</t>
    </rPh>
    <phoneticPr fontId="7"/>
  </si>
  <si>
    <t>目　的</t>
    <rPh sb="0" eb="1">
      <t>メ</t>
    </rPh>
    <rPh sb="2" eb="3">
      <t>マト</t>
    </rPh>
    <phoneticPr fontId="7"/>
  </si>
  <si>
    <t>役　　職　　員</t>
    <phoneticPr fontId="7"/>
  </si>
  <si>
    <t>団体構成員及び加入条件</t>
    <phoneticPr fontId="7"/>
  </si>
  <si>
    <t>総構成員数</t>
    <rPh sb="0" eb="1">
      <t>ソウ</t>
    </rPh>
    <rPh sb="1" eb="4">
      <t>コウセイイン</t>
    </rPh>
    <rPh sb="4" eb="5">
      <t>スウ</t>
    </rPh>
    <phoneticPr fontId="7"/>
  </si>
  <si>
    <t>人</t>
    <rPh sb="0" eb="1">
      <t>ニン</t>
    </rPh>
    <phoneticPr fontId="7"/>
  </si>
  <si>
    <t>総団体数</t>
    <rPh sb="0" eb="1">
      <t>ソウ</t>
    </rPh>
    <phoneticPr fontId="7"/>
  </si>
  <si>
    <t>団体</t>
    <rPh sb="0" eb="2">
      <t>ダンタイ</t>
    </rPh>
    <phoneticPr fontId="7"/>
  </si>
  <si>
    <t>〔加入条件〕</t>
    <phoneticPr fontId="7"/>
  </si>
  <si>
    <t>財務状況</t>
    <phoneticPr fontId="7"/>
  </si>
  <si>
    <t>会場費</t>
  </si>
  <si>
    <t>舞台・設営・運搬費</t>
  </si>
  <si>
    <t>宣伝・印刷費</t>
  </si>
  <si>
    <t>記録・配信費</t>
    <phoneticPr fontId="24"/>
  </si>
  <si>
    <t>本活動へのアマチュア（青少年、市民等）の出演（出品）・参加状況</t>
    <rPh sb="0" eb="1">
      <t>ホン</t>
    </rPh>
    <rPh sb="1" eb="3">
      <t>カツドウ</t>
    </rPh>
    <rPh sb="11" eb="14">
      <t>セイショウネン</t>
    </rPh>
    <rPh sb="15" eb="17">
      <t>シミン</t>
    </rPh>
    <rPh sb="17" eb="18">
      <t>ナド</t>
    </rPh>
    <rPh sb="20" eb="22">
      <t>シュツエン</t>
    </rPh>
    <rPh sb="23" eb="25">
      <t>シュッピン</t>
    </rPh>
    <rPh sb="27" eb="29">
      <t>サンカ</t>
    </rPh>
    <rPh sb="29" eb="31">
      <t>ジョウキョウ</t>
    </rPh>
    <phoneticPr fontId="7"/>
  </si>
  <si>
    <t>助成金要望額</t>
    <rPh sb="0" eb="3">
      <t>ジョセイキン</t>
    </rPh>
    <rPh sb="3" eb="5">
      <t>ヨウボウ</t>
    </rPh>
    <rPh sb="5" eb="6">
      <t>ガク</t>
    </rPh>
    <phoneticPr fontId="7"/>
  </si>
  <si>
    <t>助成対象経費の総額</t>
    <rPh sb="0" eb="2">
      <t>ジョセイ</t>
    </rPh>
    <rPh sb="2" eb="4">
      <t>タイショウ</t>
    </rPh>
    <rPh sb="4" eb="6">
      <t>ケイヒ</t>
    </rPh>
    <rPh sb="7" eb="9">
      <t>ソウガク</t>
    </rPh>
    <phoneticPr fontId="7"/>
  </si>
  <si>
    <t>助成対象経費の総額</t>
    <phoneticPr fontId="7"/>
  </si>
  <si>
    <t>要望書登録/要望内容/対象経費（A）</t>
    <rPh sb="0" eb="3">
      <t>ヨウボウショ</t>
    </rPh>
    <rPh sb="3" eb="5">
      <t>トウロク</t>
    </rPh>
    <rPh sb="6" eb="8">
      <t>ヨウボウ</t>
    </rPh>
    <rPh sb="8" eb="10">
      <t>ナイヨウ</t>
    </rPh>
    <rPh sb="11" eb="13">
      <t>タイショウ</t>
    </rPh>
    <rPh sb="13" eb="15">
      <t>ケイヒ</t>
    </rPh>
    <phoneticPr fontId="7"/>
  </si>
  <si>
    <t>①総表!C5</t>
    <phoneticPr fontId="24"/>
  </si>
  <si>
    <t>①総表!C9</t>
  </si>
  <si>
    <t>①総表!C13</t>
  </si>
  <si>
    <t>①総表!C17</t>
    <phoneticPr fontId="24"/>
  </si>
  <si>
    <t>要望書登録/連絡先/郵便番号</t>
    <rPh sb="0" eb="3">
      <t>ヨウボウショ</t>
    </rPh>
    <rPh sb="3" eb="5">
      <t>トウロク</t>
    </rPh>
    <rPh sb="6" eb="9">
      <t>レンラクサキ</t>
    </rPh>
    <rPh sb="10" eb="14">
      <t>ユウビンバンゴウ</t>
    </rPh>
    <phoneticPr fontId="24"/>
  </si>
  <si>
    <t>要望書登録/連絡先/住所1</t>
    <rPh sb="0" eb="3">
      <t>ヨウボウショ</t>
    </rPh>
    <rPh sb="3" eb="5">
      <t>トウロク</t>
    </rPh>
    <rPh sb="6" eb="9">
      <t>レンラクサキ</t>
    </rPh>
    <rPh sb="10" eb="12">
      <t>ジュウショ</t>
    </rPh>
    <phoneticPr fontId="24"/>
  </si>
  <si>
    <t>要望書登録/連絡先/住所2</t>
    <rPh sb="0" eb="3">
      <t>ヨウボウショ</t>
    </rPh>
    <rPh sb="3" eb="5">
      <t>トウロク</t>
    </rPh>
    <rPh sb="6" eb="9">
      <t>レンラクサキ</t>
    </rPh>
    <rPh sb="10" eb="12">
      <t>ジュウショ</t>
    </rPh>
    <phoneticPr fontId="24"/>
  </si>
  <si>
    <t>要望書登録/連絡先/担当者</t>
    <rPh sb="0" eb="3">
      <t>ヨウボウショ</t>
    </rPh>
    <rPh sb="3" eb="5">
      <t>トウロク</t>
    </rPh>
    <rPh sb="6" eb="9">
      <t>レンラクサキ</t>
    </rPh>
    <rPh sb="10" eb="13">
      <t>タントウシャ</t>
    </rPh>
    <phoneticPr fontId="24"/>
  </si>
  <si>
    <t>要望書登録/連絡先/担当役職</t>
    <rPh sb="0" eb="3">
      <t>ヨウボウショ</t>
    </rPh>
    <rPh sb="3" eb="5">
      <t>トウロク</t>
    </rPh>
    <rPh sb="6" eb="9">
      <t>レンラクサキ</t>
    </rPh>
    <rPh sb="10" eb="12">
      <t>タントウ</t>
    </rPh>
    <rPh sb="12" eb="14">
      <t>ヤクショク</t>
    </rPh>
    <phoneticPr fontId="24"/>
  </si>
  <si>
    <t>要望書登録/連絡先/担当部署</t>
    <rPh sb="0" eb="3">
      <t>ヨウボウショ</t>
    </rPh>
    <rPh sb="3" eb="5">
      <t>トウロク</t>
    </rPh>
    <rPh sb="6" eb="9">
      <t>レンラクサキ</t>
    </rPh>
    <rPh sb="10" eb="12">
      <t>タントウ</t>
    </rPh>
    <rPh sb="12" eb="14">
      <t>ブショ</t>
    </rPh>
    <phoneticPr fontId="24"/>
  </si>
  <si>
    <t>要望書登録/連絡先/電話番号</t>
    <rPh sb="0" eb="3">
      <t>ヨウボウショ</t>
    </rPh>
    <rPh sb="3" eb="5">
      <t>トウロク</t>
    </rPh>
    <rPh sb="6" eb="9">
      <t>レンラクサキ</t>
    </rPh>
    <rPh sb="10" eb="12">
      <t>デンワ</t>
    </rPh>
    <rPh sb="12" eb="14">
      <t>バンゴウ</t>
    </rPh>
    <phoneticPr fontId="24"/>
  </si>
  <si>
    <t>要望書登録/連絡先/FAX</t>
    <rPh sb="0" eb="3">
      <t>ヨウボウショ</t>
    </rPh>
    <rPh sb="3" eb="5">
      <t>トウロク</t>
    </rPh>
    <rPh sb="6" eb="9">
      <t>レンラクサキ</t>
    </rPh>
    <phoneticPr fontId="24"/>
  </si>
  <si>
    <t>要望書登録/連絡先/メールアドレス</t>
    <rPh sb="0" eb="3">
      <t>ヨウボウショ</t>
    </rPh>
    <rPh sb="3" eb="5">
      <t>トウロク</t>
    </rPh>
    <rPh sb="6" eb="9">
      <t>レンラクサキ</t>
    </rPh>
    <phoneticPr fontId="24"/>
  </si>
  <si>
    <t>団体更新フラグ</t>
    <rPh sb="0" eb="2">
      <t>ダンタイ</t>
    </rPh>
    <rPh sb="2" eb="4">
      <t>コウシン</t>
    </rPh>
    <phoneticPr fontId="24"/>
  </si>
  <si>
    <t>団体コード</t>
    <rPh sb="0" eb="2">
      <t>ダンタイ</t>
    </rPh>
    <phoneticPr fontId="24"/>
  </si>
  <si>
    <t>施設更新フラグ</t>
    <rPh sb="0" eb="2">
      <t>シセツ</t>
    </rPh>
    <rPh sb="2" eb="4">
      <t>コウシン</t>
    </rPh>
    <phoneticPr fontId="24"/>
  </si>
  <si>
    <t>アマチュア等の文化団体活動</t>
  </si>
  <si>
    <t>①総表!C22</t>
    <phoneticPr fontId="24"/>
  </si>
  <si>
    <t>①総表!D28</t>
    <phoneticPr fontId="24"/>
  </si>
  <si>
    <t>①総表!D29</t>
    <phoneticPr fontId="24"/>
  </si>
  <si>
    <t>①総表!D30</t>
    <phoneticPr fontId="24"/>
  </si>
  <si>
    <t>①総表!D31</t>
    <phoneticPr fontId="24"/>
  </si>
  <si>
    <t>①総表!H31</t>
    <phoneticPr fontId="24"/>
  </si>
  <si>
    <t>①総表!H33</t>
    <phoneticPr fontId="24"/>
  </si>
  <si>
    <t>①総表!B4</t>
    <phoneticPr fontId="24"/>
  </si>
  <si>
    <t>①総表!C23</t>
    <phoneticPr fontId="24"/>
  </si>
  <si>
    <t>①総表!E23</t>
    <phoneticPr fontId="24"/>
  </si>
  <si>
    <t>①総表!C24</t>
    <phoneticPr fontId="24"/>
  </si>
  <si>
    <t>①総表!C14</t>
    <phoneticPr fontId="24"/>
  </si>
  <si>
    <t>①総表!C16</t>
    <phoneticPr fontId="24"/>
  </si>
  <si>
    <t>①総表!F16</t>
    <phoneticPr fontId="24"/>
  </si>
  <si>
    <t>①総表!C18</t>
    <phoneticPr fontId="24"/>
  </si>
  <si>
    <t>①総表!C19</t>
    <phoneticPr fontId="24"/>
  </si>
  <si>
    <t>①総表!C20</t>
    <phoneticPr fontId="24"/>
  </si>
  <si>
    <t>←複数会場の場合の計算式（0でも空白でも表示なし）</t>
    <rPh sb="1" eb="3">
      <t>フクスウ</t>
    </rPh>
    <rPh sb="3" eb="5">
      <t>カイジョウ</t>
    </rPh>
    <rPh sb="6" eb="8">
      <t>バアイ</t>
    </rPh>
    <rPh sb="9" eb="12">
      <t>ケイサンシキ</t>
    </rPh>
    <rPh sb="16" eb="18">
      <t>クウハク</t>
    </rPh>
    <rPh sb="20" eb="22">
      <t>ヒョウジ</t>
    </rPh>
    <phoneticPr fontId="24"/>
  </si>
  <si>
    <t>インスタレーション作品制作謝金</t>
    <rPh sb="9" eb="11">
      <t>サクヒン</t>
    </rPh>
    <rPh sb="11" eb="13">
      <t>セイサク</t>
    </rPh>
    <rPh sb="13" eb="15">
      <t>シャキン</t>
    </rPh>
    <phoneticPr fontId="3"/>
  </si>
  <si>
    <t>インスタレーション作品制作材料費</t>
    <rPh sb="9" eb="11">
      <t>サクヒン</t>
    </rPh>
    <rPh sb="11" eb="13">
      <t>セイサク</t>
    </rPh>
    <rPh sb="13" eb="16">
      <t>ザイリョウヒ</t>
    </rPh>
    <phoneticPr fontId="3"/>
  </si>
  <si>
    <t>本活動の企画意図</t>
    <rPh sb="0" eb="1">
      <t>ホン</t>
    </rPh>
    <rPh sb="1" eb="3">
      <t>カツドウ</t>
    </rPh>
    <rPh sb="4" eb="6">
      <t>キカク</t>
    </rPh>
    <rPh sb="6" eb="8">
      <t>イト</t>
    </rPh>
    <phoneticPr fontId="7"/>
  </si>
  <si>
    <t>開演～終演時間</t>
    <phoneticPr fontId="24"/>
  </si>
  <si>
    <t>会場名</t>
    <rPh sb="0" eb="2">
      <t>カイジョウ</t>
    </rPh>
    <rPh sb="2" eb="3">
      <t>メイ</t>
    </rPh>
    <phoneticPr fontId="7"/>
  </si>
  <si>
    <t>有料入場率</t>
    <rPh sb="0" eb="2">
      <t>ユウリョウ</t>
    </rPh>
    <rPh sb="2" eb="4">
      <t>ニュウジョウ</t>
    </rPh>
    <rPh sb="4" eb="5">
      <t>リツ</t>
    </rPh>
    <phoneticPr fontId="7"/>
  </si>
  <si>
    <t>会場席数</t>
    <rPh sb="0" eb="2">
      <t>カイジョウ</t>
    </rPh>
    <rPh sb="2" eb="3">
      <t>セキ</t>
    </rPh>
    <rPh sb="3" eb="4">
      <t>スウ</t>
    </rPh>
    <phoneticPr fontId="24"/>
  </si>
  <si>
    <t>招待者数合計</t>
    <rPh sb="0" eb="2">
      <t>ショウタイ</t>
    </rPh>
    <rPh sb="2" eb="3">
      <t>シャ</t>
    </rPh>
    <rPh sb="3" eb="4">
      <t>スウ</t>
    </rPh>
    <rPh sb="4" eb="6">
      <t>ゴウケイ</t>
    </rPh>
    <phoneticPr fontId="7"/>
  </si>
  <si>
    <t>名</t>
    <rPh sb="0" eb="1">
      <t>メイ</t>
    </rPh>
    <phoneticPr fontId="7"/>
  </si>
  <si>
    <t>助成金算定基礎経費の合計額</t>
    <rPh sb="0" eb="3">
      <t>ジョセイキン</t>
    </rPh>
    <rPh sb="3" eb="5">
      <t>サンテイ</t>
    </rPh>
    <rPh sb="5" eb="7">
      <t>キソ</t>
    </rPh>
    <rPh sb="7" eb="9">
      <t>ケイヒ</t>
    </rPh>
    <rPh sb="10" eb="12">
      <t>ゴウケイ</t>
    </rPh>
    <rPh sb="12" eb="13">
      <t>ガク</t>
    </rPh>
    <phoneticPr fontId="7"/>
  </si>
  <si>
    <t>助成金算定基礎経費の合計額</t>
    <rPh sb="0" eb="3">
      <t>ジョセイキン</t>
    </rPh>
    <rPh sb="3" eb="5">
      <t>サンテイ</t>
    </rPh>
    <rPh sb="5" eb="7">
      <t>キソ</t>
    </rPh>
    <rPh sb="7" eb="9">
      <t>ケイヒ</t>
    </rPh>
    <rPh sb="10" eb="12">
      <t>ゴウケイ</t>
    </rPh>
    <rPh sb="12" eb="13">
      <t>ガク</t>
    </rPh>
    <phoneticPr fontId="24"/>
  </si>
  <si>
    <t>①総表!G28</t>
    <phoneticPr fontId="24"/>
  </si>
  <si>
    <t>200千円(20万円)以上</t>
    <rPh sb="3" eb="5">
      <t>センエン</t>
    </rPh>
    <rPh sb="8" eb="10">
      <t>マンエン</t>
    </rPh>
    <rPh sb="11" eb="13">
      <t>イジョウ</t>
    </rPh>
    <phoneticPr fontId="7"/>
  </si>
  <si>
    <t>500千円(50万円)以上</t>
    <rPh sb="3" eb="5">
      <t>センエン</t>
    </rPh>
    <rPh sb="8" eb="10">
      <t>マンエン</t>
    </rPh>
    <rPh sb="11" eb="13">
      <t>イジョウ</t>
    </rPh>
    <phoneticPr fontId="7"/>
  </si>
  <si>
    <t>1,000千円(100万円)以上</t>
    <rPh sb="5" eb="7">
      <t>センエン</t>
    </rPh>
    <rPh sb="11" eb="13">
      <t>マンエン</t>
    </rPh>
    <rPh sb="14" eb="16">
      <t>イジョウ</t>
    </rPh>
    <phoneticPr fontId="7"/>
  </si>
  <si>
    <t>2,000千円(200万円)以上</t>
    <rPh sb="5" eb="7">
      <t>センエン</t>
    </rPh>
    <rPh sb="11" eb="13">
      <t>マンエン</t>
    </rPh>
    <rPh sb="14" eb="16">
      <t>イジョウ</t>
    </rPh>
    <phoneticPr fontId="7"/>
  </si>
  <si>
    <t>1,500千円(150万円)以上</t>
    <rPh sb="5" eb="6">
      <t>チ</t>
    </rPh>
    <rPh sb="6" eb="7">
      <t>エン</t>
    </rPh>
    <rPh sb="11" eb="13">
      <t>マンエン</t>
    </rPh>
    <rPh sb="14" eb="16">
      <t>イジョウ</t>
    </rPh>
    <phoneticPr fontId="7"/>
  </si>
  <si>
    <t>3,000千円(300万円)以上</t>
    <rPh sb="5" eb="7">
      <t>センエン</t>
    </rPh>
    <rPh sb="11" eb="13">
      <t>マンエン</t>
    </rPh>
    <rPh sb="14" eb="16">
      <t>イジョウ</t>
    </rPh>
    <phoneticPr fontId="7"/>
  </si>
  <si>
    <t>6,000千円(600万円)以上</t>
    <rPh sb="5" eb="7">
      <t>センエン</t>
    </rPh>
    <rPh sb="11" eb="13">
      <t>マンエン</t>
    </rPh>
    <rPh sb="14" eb="16">
      <t>イジョウ</t>
    </rPh>
    <phoneticPr fontId="7"/>
  </si>
  <si>
    <t>200千円(20万円)</t>
    <rPh sb="3" eb="5">
      <t>センエン</t>
    </rPh>
    <rPh sb="8" eb="10">
      <t>マンエン</t>
    </rPh>
    <phoneticPr fontId="7"/>
  </si>
  <si>
    <t>500千円(50万円)</t>
    <rPh sb="3" eb="5">
      <t>センエン</t>
    </rPh>
    <rPh sb="8" eb="10">
      <t>マンエン</t>
    </rPh>
    <phoneticPr fontId="7"/>
  </si>
  <si>
    <t>1,000千円(100万円)</t>
    <rPh sb="5" eb="7">
      <t>センエン</t>
    </rPh>
    <rPh sb="11" eb="13">
      <t>マンエン</t>
    </rPh>
    <phoneticPr fontId="7"/>
  </si>
  <si>
    <t>2,000千円(200万円)</t>
    <rPh sb="5" eb="7">
      <t>センエン</t>
    </rPh>
    <rPh sb="11" eb="13">
      <t>マンエン</t>
    </rPh>
    <phoneticPr fontId="7"/>
  </si>
  <si>
    <t>選択してください。</t>
  </si>
  <si>
    <t>ー</t>
  </si>
  <si>
    <t>全国</t>
    <rPh sb="0" eb="2">
      <t>ゼンコク</t>
    </rPh>
    <phoneticPr fontId="24"/>
  </si>
  <si>
    <t>01</t>
    <phoneticPr fontId="24"/>
  </si>
  <si>
    <t>分野：</t>
    <rPh sb="0" eb="2">
      <t>ブンヤ</t>
    </rPh>
    <phoneticPr fontId="26"/>
  </si>
  <si>
    <t>A1のセルについて。施設の都道府県番号を表示している。大学と全国はドロップダウンリストで修正。会館と展示以外は団体の住所の都道府県番号。</t>
    <rPh sb="10" eb="12">
      <t>シセツ</t>
    </rPh>
    <rPh sb="13" eb="17">
      <t>トドウフケン</t>
    </rPh>
    <rPh sb="17" eb="19">
      <t>バンゴウ</t>
    </rPh>
    <rPh sb="20" eb="22">
      <t>ヒョウジ</t>
    </rPh>
    <rPh sb="27" eb="29">
      <t>ダイガク</t>
    </rPh>
    <rPh sb="30" eb="32">
      <t>ゼンコク</t>
    </rPh>
    <rPh sb="44" eb="46">
      <t>シュウセイ</t>
    </rPh>
    <rPh sb="47" eb="49">
      <t>カイカン</t>
    </rPh>
    <rPh sb="50" eb="52">
      <t>テンジ</t>
    </rPh>
    <rPh sb="52" eb="54">
      <t>イガイ</t>
    </rPh>
    <rPh sb="55" eb="57">
      <t>ダンタイ</t>
    </rPh>
    <rPh sb="58" eb="60">
      <t>ジュウショ</t>
    </rPh>
    <rPh sb="61" eb="65">
      <t>トドウフケン</t>
    </rPh>
    <rPh sb="65" eb="67">
      <t>バンゴウ</t>
    </rPh>
    <phoneticPr fontId="24"/>
  </si>
  <si>
    <t>NO,は総表のIJK1を参照。団体コード・施設コード・到達番号</t>
    <rPh sb="4" eb="6">
      <t>ソウヒョウ</t>
    </rPh>
    <rPh sb="12" eb="14">
      <t>サンショウ</t>
    </rPh>
    <rPh sb="15" eb="17">
      <t>ダンタイ</t>
    </rPh>
    <rPh sb="21" eb="23">
      <t>シセツ</t>
    </rPh>
    <rPh sb="27" eb="29">
      <t>トウタツ</t>
    </rPh>
    <rPh sb="29" eb="31">
      <t>バンゴウ</t>
    </rPh>
    <phoneticPr fontId="24"/>
  </si>
  <si>
    <t>02</t>
    <phoneticPr fontId="24"/>
  </si>
  <si>
    <t>03</t>
    <phoneticPr fontId="24"/>
  </si>
  <si>
    <t>04</t>
    <phoneticPr fontId="24"/>
  </si>
  <si>
    <t>05</t>
    <phoneticPr fontId="24"/>
  </si>
  <si>
    <t>06</t>
    <phoneticPr fontId="24"/>
  </si>
  <si>
    <t>07</t>
    <phoneticPr fontId="24"/>
  </si>
  <si>
    <t>08</t>
    <phoneticPr fontId="24"/>
  </si>
  <si>
    <t>09</t>
    <phoneticPr fontId="24"/>
  </si>
  <si>
    <t>団体名：</t>
    <rPh sb="0" eb="2">
      <t>ダンタイ</t>
    </rPh>
    <rPh sb="2" eb="3">
      <t>メイ</t>
    </rPh>
    <phoneticPr fontId="7"/>
  </si>
  <si>
    <t>団体名：</t>
    <phoneticPr fontId="9"/>
  </si>
  <si>
    <t>いいえ</t>
  </si>
  <si>
    <t>図録印刷費</t>
    <rPh sb="0" eb="2">
      <t>ズロク</t>
    </rPh>
    <rPh sb="2" eb="4">
      <t>インサツ</t>
    </rPh>
    <rPh sb="4" eb="5">
      <t>ヒ</t>
    </rPh>
    <phoneticPr fontId="4"/>
  </si>
  <si>
    <t>定期的な練習は除く</t>
    <phoneticPr fontId="24"/>
  </si>
  <si>
    <t>（展示のみ）</t>
    <phoneticPr fontId="24"/>
  </si>
  <si>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4"/>
  </si>
  <si>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4"/>
  </si>
  <si>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4"/>
  </si>
  <si>
    <t>　ダブルクリックし、入力状態にしてから貼り付けてください。</t>
    <phoneticPr fontId="24"/>
  </si>
  <si>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4"/>
  </si>
  <si>
    <t>　をクリックして選択肢を開き、選択してください。</t>
    <rPh sb="8" eb="11">
      <t>センタクシ</t>
    </rPh>
    <rPh sb="12" eb="13">
      <t>ヒラ</t>
    </rPh>
    <rPh sb="15" eb="17">
      <t>センタク</t>
    </rPh>
    <phoneticPr fontId="24"/>
  </si>
  <si>
    <t>例）</t>
    <rPh sb="0" eb="1">
      <t>レイ</t>
    </rPh>
    <phoneticPr fontId="24"/>
  </si>
  <si>
    <t>選択してください。</t>
    <rPh sb="0" eb="2">
      <t>センタク</t>
    </rPh>
    <phoneticPr fontId="24"/>
  </si>
  <si>
    <t>・本応募様式は自動計算やセルの参照機能等を利用しており、「Microsoft Excel」以外の表計算ソフトで</t>
    <rPh sb="1" eb="2">
      <t>ホン</t>
    </rPh>
    <phoneticPr fontId="24"/>
  </si>
  <si>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4"/>
  </si>
  <si>
    <t>半角数字、012-3456-7890 形式で入力してください。</t>
    <phoneticPr fontId="7"/>
  </si>
  <si>
    <t>応募する活動区分に間違いないか確認してください。</t>
    <phoneticPr fontId="7"/>
  </si>
  <si>
    <t>【助成金の額の区分】※右に表が続きます</t>
    <rPh sb="1" eb="4">
      <t>ジョセイキン</t>
    </rPh>
    <rPh sb="5" eb="6">
      <t>ガク</t>
    </rPh>
    <rPh sb="7" eb="9">
      <t>クブン</t>
    </rPh>
    <phoneticPr fontId="7"/>
  </si>
  <si>
    <t>フリガナには法人格の入力は不要です。</t>
    <rPh sb="6" eb="8">
      <t>ホウジン</t>
    </rPh>
    <rPh sb="8" eb="9">
      <t>カク</t>
    </rPh>
    <rPh sb="10" eb="12">
      <t>ニュウリョク</t>
    </rPh>
    <phoneticPr fontId="7"/>
  </si>
  <si>
    <t>実施会場</t>
    <rPh sb="2" eb="4">
      <t>カイジョウ</t>
    </rPh>
    <phoneticPr fontId="7"/>
  </si>
  <si>
    <t>実施会場住所</t>
    <rPh sb="2" eb="4">
      <t>カイジョウ</t>
    </rPh>
    <rPh sb="4" eb="6">
      <t>ジュウショ</t>
    </rPh>
    <phoneticPr fontId="7"/>
  </si>
  <si>
    <t>[担当者情報]は採択通知等の送付先になります。
郵便物が確実に届くよう、マンション名や○○様方等も入力してください。
要望書提出後に住所変更があった場合は、必ずご連絡ください。</t>
    <phoneticPr fontId="7"/>
  </si>
  <si>
    <r>
      <t>対象経費の入力後は、上表の助成金算定基礎経費を選択し、</t>
    </r>
    <r>
      <rPr>
        <b/>
        <u/>
        <sz val="16"/>
        <color theme="1"/>
        <rFont val="游ゴシック"/>
        <family val="3"/>
        <charset val="128"/>
        <scheme val="minor"/>
      </rPr>
      <t>①総表に戻って助成金要望額を必ず選択してください。</t>
    </r>
    <phoneticPr fontId="24"/>
  </si>
  <si>
    <t>助成を受けて充実させたい点、その他PR事項についてご記入ください。</t>
    <rPh sb="0" eb="2">
      <t>ジョセイ</t>
    </rPh>
    <rPh sb="3" eb="4">
      <t>ウ</t>
    </rPh>
    <rPh sb="6" eb="8">
      <t>ジュウジツ</t>
    </rPh>
    <rPh sb="12" eb="13">
      <t>テン</t>
    </rPh>
    <rPh sb="16" eb="17">
      <t>タ</t>
    </rPh>
    <rPh sb="19" eb="21">
      <t>ジコウ</t>
    </rPh>
    <rPh sb="26" eb="28">
      <t>キニュウ</t>
    </rPh>
    <phoneticPr fontId="7"/>
  </si>
  <si>
    <t>団体名：</t>
    <rPh sb="0" eb="2">
      <t>ダンタイ</t>
    </rPh>
    <phoneticPr fontId="7"/>
  </si>
  <si>
    <t>実施時期・実施会場</t>
    <rPh sb="0" eb="2">
      <t>ジッシ</t>
    </rPh>
    <rPh sb="2" eb="4">
      <t>ジキ</t>
    </rPh>
    <rPh sb="5" eb="7">
      <t>ジッシ</t>
    </rPh>
    <rPh sb="7" eb="9">
      <t>カイジョウ</t>
    </rPh>
    <phoneticPr fontId="7"/>
  </si>
  <si>
    <t>共催者名(役割)・後援者名(役割)・協賛者名(役割)・助成団体</t>
    <phoneticPr fontId="7"/>
  </si>
  <si>
    <t>主催団体が果たす役割</t>
    <rPh sb="0" eb="2">
      <t>シュサイ</t>
    </rPh>
    <rPh sb="2" eb="4">
      <t>ダンタイ</t>
    </rPh>
    <rPh sb="5" eb="6">
      <t>ハ</t>
    </rPh>
    <rPh sb="8" eb="10">
      <t>ヤクワリ</t>
    </rPh>
    <phoneticPr fontId="24"/>
  </si>
  <si>
    <t>主催団体構成員が主に企画・制作を行う。</t>
    <rPh sb="0" eb="2">
      <t>シュサイ</t>
    </rPh>
    <rPh sb="2" eb="4">
      <t>ダンタイ</t>
    </rPh>
    <rPh sb="4" eb="7">
      <t>コウセイイン</t>
    </rPh>
    <rPh sb="8" eb="9">
      <t>オモ</t>
    </rPh>
    <rPh sb="10" eb="12">
      <t>キカク</t>
    </rPh>
    <rPh sb="13" eb="15">
      <t>セイサク</t>
    </rPh>
    <rPh sb="16" eb="17">
      <t>オコナ</t>
    </rPh>
    <phoneticPr fontId="24"/>
  </si>
  <si>
    <t>主催団体構成員が主に出演（出品）する。</t>
    <rPh sb="0" eb="2">
      <t>シュサイ</t>
    </rPh>
    <rPh sb="2" eb="4">
      <t>ダンタイ</t>
    </rPh>
    <rPh sb="4" eb="7">
      <t>コウセイイン</t>
    </rPh>
    <rPh sb="8" eb="9">
      <t>オモ</t>
    </rPh>
    <rPh sb="10" eb="12">
      <t>シュツエン</t>
    </rPh>
    <rPh sb="13" eb="15">
      <t>シュッピン</t>
    </rPh>
    <phoneticPr fontId="24"/>
  </si>
  <si>
    <t>その他</t>
    <rPh sb="2" eb="3">
      <t>タ</t>
    </rPh>
    <phoneticPr fontId="24"/>
  </si>
  <si>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7"/>
  </si>
  <si>
    <t>プログラム・図録等売上収入</t>
    <rPh sb="6" eb="8">
      <t>ズロク</t>
    </rPh>
    <phoneticPr fontId="8"/>
  </si>
  <si>
    <t>プログラム・図録等売上収入</t>
    <rPh sb="6" eb="8">
      <t>ズロク</t>
    </rPh>
    <phoneticPr fontId="7"/>
  </si>
  <si>
    <t>本活動の内容（演目・曲目・あらすじ・主な出演者・主なスタッフ等）</t>
    <phoneticPr fontId="7"/>
  </si>
  <si>
    <t>内訳</t>
    <rPh sb="0" eb="2">
      <t>ウチワケ</t>
    </rPh>
    <phoneticPr fontId="7"/>
  </si>
  <si>
    <t>単価</t>
    <rPh sb="0" eb="2">
      <t>タンカ</t>
    </rPh>
    <phoneticPr fontId="7"/>
  </si>
  <si>
    <t>×</t>
    <phoneticPr fontId="7"/>
  </si>
  <si>
    <t>部数</t>
    <rPh sb="0" eb="2">
      <t>ブスウ</t>
    </rPh>
    <phoneticPr fontId="7"/>
  </si>
  <si>
    <t>人数</t>
    <rPh sb="0" eb="2">
      <t>ニンズウ</t>
    </rPh>
    <phoneticPr fontId="8"/>
  </si>
  <si>
    <t>関連行事　</t>
    <rPh sb="0" eb="2">
      <t>カンレン</t>
    </rPh>
    <rPh sb="2" eb="4">
      <t>ギョウジ</t>
    </rPh>
    <phoneticPr fontId="7"/>
  </si>
  <si>
    <t>募集案内の【記入例】と、
以下記載の【注意点】を参照の上、作成してください。</t>
    <rPh sb="15" eb="17">
      <t>キサイ</t>
    </rPh>
    <rPh sb="27" eb="28">
      <t>ウエ</t>
    </rPh>
    <phoneticPr fontId="24"/>
  </si>
  <si>
    <t>募集案内の【記入例】と、
以下記載の【注意点】を参照の上、作成してください。</t>
    <phoneticPr fontId="24"/>
  </si>
  <si>
    <t>①継続して本助成を
　受けている</t>
    <phoneticPr fontId="24"/>
  </si>
  <si>
    <t>②前回採択時に要改善の
　指摘を受けている</t>
    <phoneticPr fontId="24"/>
  </si>
  <si>
    <t>③左記のいずれにも
　当てはまらない</t>
    <rPh sb="1" eb="3">
      <t>サキ</t>
    </rPh>
    <rPh sb="11" eb="12">
      <t>ア</t>
    </rPh>
    <phoneticPr fontId="24"/>
  </si>
  <si>
    <t>募集案内の【記入例】と、
以下記載の【注意点】を参照の上、作成してください。</t>
    <rPh sb="0" eb="2">
      <t>ボシュウ</t>
    </rPh>
    <rPh sb="2" eb="4">
      <t>アンナイ</t>
    </rPh>
    <rPh sb="6" eb="8">
      <t>キニュウ</t>
    </rPh>
    <rPh sb="8" eb="9">
      <t>レイ</t>
    </rPh>
    <rPh sb="13" eb="15">
      <t>イカ</t>
    </rPh>
    <rPh sb="15" eb="17">
      <t>キサイ</t>
    </rPh>
    <rPh sb="19" eb="22">
      <t>チュウイテン</t>
    </rPh>
    <rPh sb="24" eb="26">
      <t>サンショウ</t>
    </rPh>
    <rPh sb="27" eb="28">
      <t>ウエ</t>
    </rPh>
    <rPh sb="29" eb="31">
      <t>サクセイ</t>
    </rPh>
    <phoneticPr fontId="7"/>
  </si>
  <si>
    <t>募集案内の【記入例】と、
以下記載の【注意点】を参照の上、作成してください。</t>
    <rPh sb="27" eb="28">
      <t>ウエ</t>
    </rPh>
    <phoneticPr fontId="24"/>
  </si>
  <si>
    <t>総収入（A）
（千円）</t>
    <rPh sb="8" eb="10">
      <t>センエン</t>
    </rPh>
    <phoneticPr fontId="8"/>
  </si>
  <si>
    <t>総支出（B）
（千円）</t>
    <phoneticPr fontId="8"/>
  </si>
  <si>
    <t>収支差（A-B）
（千円）</t>
    <rPh sb="2" eb="3">
      <t>サ</t>
    </rPh>
    <rPh sb="10" eb="12">
      <t>センエン</t>
    </rPh>
    <phoneticPr fontId="8"/>
  </si>
  <si>
    <t>上記以外の助成金・
補助金（千円）</t>
    <phoneticPr fontId="8"/>
  </si>
  <si>
    <t>独立行政法人日本芸術文化振興会理事長　殿
　　　　　　　　　　下記の活動を行いたいので、芸術文化振興基金助成金交付要綱第3条の規定に基づき、助成金の交付を要望します。
　　　　　　　　　　　　　　　　　　　　　　　　　　　　　　　　　　　</t>
    <rPh sb="0" eb="2">
      <t>ドクリツ</t>
    </rPh>
    <rPh sb="2" eb="4">
      <t>ギョウセイ</t>
    </rPh>
    <rPh sb="4" eb="6">
      <t>ホウジン</t>
    </rPh>
    <rPh sb="6" eb="8">
      <t>ニホン</t>
    </rPh>
    <rPh sb="8" eb="10">
      <t>ゲイジュツ</t>
    </rPh>
    <rPh sb="10" eb="12">
      <t>ブンカ</t>
    </rPh>
    <rPh sb="12" eb="15">
      <t>シンコウカイ</t>
    </rPh>
    <rPh sb="15" eb="18">
      <t>リジチョウ</t>
    </rPh>
    <rPh sb="19" eb="20">
      <t>ドノ</t>
    </rPh>
    <rPh sb="31" eb="33">
      <t>カキ</t>
    </rPh>
    <rPh sb="34" eb="36">
      <t>カツドウ</t>
    </rPh>
    <rPh sb="37" eb="38">
      <t>オコナ</t>
    </rPh>
    <rPh sb="44" eb="46">
      <t>ゲイジュツ</t>
    </rPh>
    <rPh sb="46" eb="48">
      <t>ブンカ</t>
    </rPh>
    <rPh sb="48" eb="50">
      <t>シンコウ</t>
    </rPh>
    <rPh sb="50" eb="52">
      <t>キキン</t>
    </rPh>
    <rPh sb="52" eb="54">
      <t>ジョセイ</t>
    </rPh>
    <rPh sb="54" eb="55">
      <t>キン</t>
    </rPh>
    <rPh sb="55" eb="57">
      <t>コウフ</t>
    </rPh>
    <rPh sb="57" eb="59">
      <t>ヨウコウ</t>
    </rPh>
    <rPh sb="59" eb="60">
      <t>ダイ</t>
    </rPh>
    <rPh sb="61" eb="62">
      <t>ジョウ</t>
    </rPh>
    <rPh sb="63" eb="65">
      <t>キテイ</t>
    </rPh>
    <rPh sb="66" eb="67">
      <t>モト</t>
    </rPh>
    <rPh sb="70" eb="73">
      <t>ジョセイキン</t>
    </rPh>
    <rPh sb="74" eb="76">
      <t>コウフ</t>
    </rPh>
    <rPh sb="77" eb="79">
      <t>ヨウボウ</t>
    </rPh>
    <phoneticPr fontId="7"/>
  </si>
  <si>
    <t>合唱指揮料</t>
    <rPh sb="0" eb="2">
      <t>ガッショウ</t>
    </rPh>
    <phoneticPr fontId="24"/>
  </si>
  <si>
    <t>ステージマネージャー料</t>
    <rPh sb="10" eb="11">
      <t>リョウ</t>
    </rPh>
    <phoneticPr fontId="4"/>
  </si>
  <si>
    <t>ネット配信を行う場合の使用料も含む</t>
    <rPh sb="3" eb="5">
      <t>ハイシン</t>
    </rPh>
    <rPh sb="6" eb="7">
      <t>オコナ</t>
    </rPh>
    <rPh sb="8" eb="10">
      <t>バアイ</t>
    </rPh>
    <rPh sb="11" eb="14">
      <t>シヨウリョウ</t>
    </rPh>
    <rPh sb="15" eb="16">
      <t>フク</t>
    </rPh>
    <phoneticPr fontId="24"/>
  </si>
  <si>
    <t>●有料チケット販売予定総数</t>
    <phoneticPr fontId="7"/>
  </si>
  <si>
    <t>（千円）</t>
    <phoneticPr fontId="24"/>
  </si>
  <si>
    <t>（千円）</t>
    <phoneticPr fontId="7"/>
  </si>
  <si>
    <t>収入総額</t>
    <rPh sb="0" eb="2">
      <t>シュウニュウ</t>
    </rPh>
    <phoneticPr fontId="7"/>
  </si>
  <si>
    <t>様式第1号（第3条関係）
【①総表】</t>
    <phoneticPr fontId="7"/>
  </si>
  <si>
    <t>[活動名]はチラシ等の広報に使用される具体的な活動名とフリガナを入力してください。</t>
    <rPh sb="1" eb="3">
      <t>カツドウ</t>
    </rPh>
    <rPh sb="3" eb="4">
      <t>メイ</t>
    </rPh>
    <rPh sb="32" eb="34">
      <t>ニュウリョク</t>
    </rPh>
    <phoneticPr fontId="7"/>
  </si>
  <si>
    <t>主な公演・展示実績</t>
    <rPh sb="5" eb="6">
      <t>テン</t>
    </rPh>
    <rPh sb="6" eb="7">
      <t>ジ</t>
    </rPh>
    <rPh sb="7" eb="8">
      <t>ミノル</t>
    </rPh>
    <phoneticPr fontId="7"/>
  </si>
  <si>
    <t>主催した主な公演・展示実績</t>
    <rPh sb="9" eb="10">
      <t>テン</t>
    </rPh>
    <rPh sb="10" eb="11">
      <t>ジ</t>
    </rPh>
    <rPh sb="11" eb="12">
      <t>ミノル</t>
    </rPh>
    <phoneticPr fontId="8"/>
  </si>
  <si>
    <t>ホームページアドレス</t>
    <phoneticPr fontId="7"/>
  </si>
  <si>
    <t>－</t>
    <phoneticPr fontId="7"/>
  </si>
  <si>
    <t>[公演日]は西暦も入力してください。
複数回・複数会場ある場合は、時系列で入力してください。</t>
    <rPh sb="19" eb="21">
      <t>フクスウ</t>
    </rPh>
    <rPh sb="21" eb="22">
      <t>カイ</t>
    </rPh>
    <phoneticPr fontId="24"/>
  </si>
  <si>
    <t>主催団体構成員が主に運営・設営その他スタッフを務める。</t>
    <rPh sb="0" eb="2">
      <t>シュサイ</t>
    </rPh>
    <rPh sb="2" eb="4">
      <t>ダンタイ</t>
    </rPh>
    <rPh sb="4" eb="7">
      <t>コウセイイン</t>
    </rPh>
    <rPh sb="8" eb="9">
      <t>シュ</t>
    </rPh>
    <rPh sb="10" eb="12">
      <t>ウンエイ</t>
    </rPh>
    <rPh sb="13" eb="15">
      <t>セツエイ</t>
    </rPh>
    <rPh sb="17" eb="18">
      <t>タ</t>
    </rPh>
    <rPh sb="23" eb="24">
      <t>ツト</t>
    </rPh>
    <phoneticPr fontId="24"/>
  </si>
  <si>
    <t>③【応募要件の確認】</t>
    <rPh sb="2" eb="4">
      <t>オウボ</t>
    </rPh>
    <rPh sb="4" eb="6">
      <t>ヨウケン</t>
    </rPh>
    <rPh sb="7" eb="9">
      <t>カクニン</t>
    </rPh>
    <phoneticPr fontId="26"/>
  </si>
  <si>
    <r>
      <t>《提出のあった書類にチェック》</t>
    </r>
    <r>
      <rPr>
        <sz val="10"/>
        <color theme="1"/>
        <rFont val="游ゴシック"/>
        <family val="3"/>
        <charset val="128"/>
        <scheme val="minor"/>
      </rPr>
      <t>※提出不要の場合は　</t>
    </r>
    <r>
      <rPr>
        <strike/>
        <sz val="10"/>
        <color theme="1"/>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6"/>
  </si>
  <si>
    <t xml:space="preserve"> ≪主催者≫　</t>
    <rPh sb="2" eb="5">
      <t>シュサイシャ</t>
    </rPh>
    <phoneticPr fontId="26"/>
  </si>
  <si>
    <t>要望書Excel一式</t>
    <rPh sb="0" eb="3">
      <t>ヨウボウショ</t>
    </rPh>
    <rPh sb="8" eb="10">
      <t>イッシキ</t>
    </rPh>
    <phoneticPr fontId="26"/>
  </si>
  <si>
    <t>⑦実行委員会概要</t>
    <rPh sb="1" eb="3">
      <t>ジッコウ</t>
    </rPh>
    <rPh sb="3" eb="6">
      <t>イインカイ</t>
    </rPh>
    <rPh sb="6" eb="8">
      <t>ガイヨウ</t>
    </rPh>
    <phoneticPr fontId="26"/>
  </si>
  <si>
    <t>実行委員会中核団体の規約</t>
    <rPh sb="0" eb="2">
      <t>ジッコウ</t>
    </rPh>
    <rPh sb="2" eb="5">
      <t>イインカイ</t>
    </rPh>
    <rPh sb="5" eb="7">
      <t>チュウカク</t>
    </rPh>
    <rPh sb="7" eb="9">
      <t>ダンタイ</t>
    </rPh>
    <rPh sb="10" eb="12">
      <t>キヤク</t>
    </rPh>
    <phoneticPr fontId="26"/>
  </si>
  <si>
    <t>１ 一般社団法人・一般財団法人・公益社団法人・公益財団法人</t>
    <rPh sb="2" eb="4">
      <t>イッパン</t>
    </rPh>
    <rPh sb="4" eb="6">
      <t>シャダン</t>
    </rPh>
    <rPh sb="6" eb="8">
      <t>ホウジン</t>
    </rPh>
    <rPh sb="9" eb="11">
      <t>イッパン</t>
    </rPh>
    <rPh sb="11" eb="13">
      <t>ザイダン</t>
    </rPh>
    <rPh sb="13" eb="15">
      <t>ホウジン</t>
    </rPh>
    <rPh sb="16" eb="18">
      <t>コウエキ</t>
    </rPh>
    <rPh sb="18" eb="20">
      <t>シャダン</t>
    </rPh>
    <rPh sb="20" eb="22">
      <t>ホウジン</t>
    </rPh>
    <rPh sb="23" eb="25">
      <t>コウエキ</t>
    </rPh>
    <rPh sb="25" eb="27">
      <t>ザイダン</t>
    </rPh>
    <rPh sb="27" eb="29">
      <t>ホウジン</t>
    </rPh>
    <phoneticPr fontId="26"/>
  </si>
  <si>
    <t>規約</t>
    <rPh sb="0" eb="2">
      <t>キヤク</t>
    </rPh>
    <phoneticPr fontId="26"/>
  </si>
  <si>
    <t>３ 任意団体　組織・経理・事務所・設立後1年以上</t>
    <phoneticPr fontId="26"/>
  </si>
  <si>
    <t>４ 実行委員会</t>
    <phoneticPr fontId="26"/>
  </si>
  <si>
    <t xml:space="preserve"> ≪実績要件≫　</t>
    <rPh sb="2" eb="4">
      <t>ジッセキ</t>
    </rPh>
    <rPh sb="4" eb="6">
      <t>ヨウケン</t>
    </rPh>
    <rPh sb="5" eb="6">
      <t>シュヨウ</t>
    </rPh>
    <phoneticPr fontId="26"/>
  </si>
  <si>
    <t>過去に今回と同様の活動を行った実績がある</t>
    <rPh sb="0" eb="2">
      <t>カコ</t>
    </rPh>
    <rPh sb="3" eb="5">
      <t>コンカイ</t>
    </rPh>
    <rPh sb="6" eb="8">
      <t>ドウヨウ</t>
    </rPh>
    <rPh sb="9" eb="11">
      <t>カツドウ</t>
    </rPh>
    <rPh sb="12" eb="13">
      <t>オコナ</t>
    </rPh>
    <rPh sb="15" eb="17">
      <t>ジッセキ</t>
    </rPh>
    <phoneticPr fontId="24"/>
  </si>
  <si>
    <t xml:space="preserve"> ≪活動内容≫　</t>
    <rPh sb="2" eb="4">
      <t>カツドウ</t>
    </rPh>
    <rPh sb="4" eb="6">
      <t>ナイヨウ</t>
    </rPh>
    <phoneticPr fontId="26"/>
  </si>
  <si>
    <t>自ら主催（企画・制作・経費負担）</t>
    <rPh sb="0" eb="1">
      <t>ミズカ</t>
    </rPh>
    <rPh sb="2" eb="4">
      <t>シュサイ</t>
    </rPh>
    <rPh sb="5" eb="7">
      <t>キカク</t>
    </rPh>
    <rPh sb="8" eb="10">
      <t>セイサク</t>
    </rPh>
    <rPh sb="11" eb="13">
      <t>ケイヒ</t>
    </rPh>
    <rPh sb="13" eb="15">
      <t>フタン</t>
    </rPh>
    <phoneticPr fontId="26"/>
  </si>
  <si>
    <t>不足なし</t>
    <rPh sb="0" eb="2">
      <t>フソク</t>
    </rPh>
    <phoneticPr fontId="26"/>
  </si>
  <si>
    <t>1活動</t>
    <rPh sb="1" eb="3">
      <t>カツドウ</t>
    </rPh>
    <phoneticPr fontId="26"/>
  </si>
  <si>
    <t>年度内</t>
    <rPh sb="0" eb="3">
      <t>ネンドナイ</t>
    </rPh>
    <phoneticPr fontId="24"/>
  </si>
  <si>
    <t>不足あり（提出なしまたは必須項目に漏れあり）</t>
    <rPh sb="0" eb="2">
      <t>フソク</t>
    </rPh>
    <rPh sb="5" eb="7">
      <t>テイシュツ</t>
    </rPh>
    <rPh sb="12" eb="14">
      <t>ヒッス</t>
    </rPh>
    <rPh sb="14" eb="16">
      <t>コウモク</t>
    </rPh>
    <rPh sb="17" eb="18">
      <t>モ</t>
    </rPh>
    <phoneticPr fontId="26"/>
  </si>
  <si>
    <t>その他 応募できない活動　にあたらない</t>
    <phoneticPr fontId="24"/>
  </si>
  <si>
    <t xml:space="preserve"> ≪要望額≫　</t>
    <rPh sb="2" eb="4">
      <t>ヨウボウ</t>
    </rPh>
    <rPh sb="4" eb="5">
      <t>ガク</t>
    </rPh>
    <phoneticPr fontId="26"/>
  </si>
  <si>
    <t>応募履歴有</t>
  </si>
  <si>
    <t>要望額が正しく選択されている</t>
    <rPh sb="0" eb="2">
      <t>ヨウボウ</t>
    </rPh>
    <rPh sb="2" eb="3">
      <t>ガク</t>
    </rPh>
    <rPh sb="4" eb="5">
      <t>タダ</t>
    </rPh>
    <rPh sb="7" eb="9">
      <t>センタク</t>
    </rPh>
    <phoneticPr fontId="26"/>
  </si>
  <si>
    <t>・3年以内の応募・採択状況</t>
    <phoneticPr fontId="24"/>
  </si>
  <si>
    <t>要望額の選択に誤りがあるもしくは選択されていない</t>
    <rPh sb="0" eb="2">
      <t>ヨウボウ</t>
    </rPh>
    <rPh sb="2" eb="3">
      <t>ガク</t>
    </rPh>
    <rPh sb="4" eb="6">
      <t>センタク</t>
    </rPh>
    <rPh sb="7" eb="8">
      <t>アヤマ</t>
    </rPh>
    <rPh sb="16" eb="18">
      <t>センタク</t>
    </rPh>
    <phoneticPr fontId="26"/>
  </si>
  <si>
    <t>④【確認結果】</t>
    <phoneticPr fontId="26"/>
  </si>
  <si>
    <t>不備なし</t>
    <rPh sb="0" eb="2">
      <t>フビ</t>
    </rPh>
    <phoneticPr fontId="26"/>
  </si>
  <si>
    <t>明らかに不適合</t>
    <rPh sb="0" eb="1">
      <t>アキ</t>
    </rPh>
    <rPh sb="4" eb="7">
      <t>フテキゴウ</t>
    </rPh>
    <phoneticPr fontId="26"/>
  </si>
  <si>
    <t>疑問点あり</t>
    <rPh sb="0" eb="3">
      <t>ギモンテン</t>
    </rPh>
    <phoneticPr fontId="26"/>
  </si>
  <si>
    <t>・過去（3年以上前）の応募・採択状況</t>
    <rPh sb="1" eb="3">
      <t>カコ</t>
    </rPh>
    <rPh sb="5" eb="6">
      <t>ネン</t>
    </rPh>
    <rPh sb="6" eb="8">
      <t>イジョウ</t>
    </rPh>
    <rPh sb="8" eb="9">
      <t>マエ</t>
    </rPh>
    <phoneticPr fontId="24"/>
  </si>
  <si>
    <t>疑問点</t>
    <rPh sb="0" eb="3">
      <t>ギモンテン</t>
    </rPh>
    <phoneticPr fontId="26"/>
  </si>
  <si>
    <t>新規（応募履歴なし）</t>
    <rPh sb="0" eb="2">
      <t>シンキ</t>
    </rPh>
    <rPh sb="3" eb="5">
      <t>オウボ</t>
    </rPh>
    <phoneticPr fontId="26"/>
  </si>
  <si>
    <t>⑤【連絡概要】</t>
    <rPh sb="2" eb="4">
      <t>レンラク</t>
    </rPh>
    <rPh sb="4" eb="6">
      <t>ガイヨウ</t>
    </rPh>
    <phoneticPr fontId="26"/>
  </si>
  <si>
    <t>連絡日時</t>
    <rPh sb="0" eb="2">
      <t>レンラク</t>
    </rPh>
    <rPh sb="2" eb="4">
      <t>ニチジ</t>
    </rPh>
    <phoneticPr fontId="26"/>
  </si>
  <si>
    <t>⇒</t>
    <phoneticPr fontId="26"/>
  </si>
  <si>
    <t>提出期限</t>
    <rPh sb="0" eb="2">
      <t>テイシュツ</t>
    </rPh>
    <rPh sb="2" eb="4">
      <t>キゲン</t>
    </rPh>
    <phoneticPr fontId="26"/>
  </si>
  <si>
    <t>連絡内容</t>
    <phoneticPr fontId="26"/>
  </si>
  <si>
    <t>期限までに提出・連絡への回答あり</t>
    <rPh sb="0" eb="2">
      <t>キゲン</t>
    </rPh>
    <rPh sb="5" eb="7">
      <t>テイシュツ</t>
    </rPh>
    <rPh sb="8" eb="10">
      <t>レンラク</t>
    </rPh>
    <rPh sb="12" eb="14">
      <t>カイトウ</t>
    </rPh>
    <phoneticPr fontId="26"/>
  </si>
  <si>
    <t>期限までに提出・連絡への回答がなかった</t>
    <rPh sb="0" eb="2">
      <t>キゲン</t>
    </rPh>
    <rPh sb="5" eb="7">
      <t>テイシュツ</t>
    </rPh>
    <rPh sb="8" eb="10">
      <t>レンラク</t>
    </rPh>
    <rPh sb="12" eb="14">
      <t>カイトウ</t>
    </rPh>
    <phoneticPr fontId="26"/>
  </si>
  <si>
    <t>提出・回答日</t>
    <rPh sb="0" eb="2">
      <t>テイシュツ</t>
    </rPh>
    <rPh sb="3" eb="5">
      <t>カイトウ</t>
    </rPh>
    <rPh sb="5" eb="6">
      <t>ビ</t>
    </rPh>
    <phoneticPr fontId="26"/>
  </si>
  <si>
    <t>（対応等）</t>
    <rPh sb="1" eb="3">
      <t>タイオウ</t>
    </rPh>
    <rPh sb="3" eb="4">
      <t>トウ</t>
    </rPh>
    <phoneticPr fontId="26"/>
  </si>
  <si>
    <t>疑問点の内容</t>
  </si>
  <si>
    <t>不適合</t>
  </si>
  <si>
    <t>【その他審査上の留意事項】</t>
    <rPh sb="3" eb="4">
      <t>タ</t>
    </rPh>
    <rPh sb="4" eb="6">
      <t>シンサ</t>
    </rPh>
    <rPh sb="6" eb="7">
      <t>ジョウ</t>
    </rPh>
    <rPh sb="8" eb="10">
      <t>リュウイ</t>
    </rPh>
    <rPh sb="10" eb="12">
      <t>ジコウ</t>
    </rPh>
    <phoneticPr fontId="26"/>
  </si>
  <si>
    <t>連絡内容例文</t>
    <rPh sb="0" eb="2">
      <t>レンラク</t>
    </rPh>
    <rPh sb="2" eb="4">
      <t>ナイヨウ</t>
    </rPh>
    <rPh sb="4" eb="6">
      <t>レイブン</t>
    </rPh>
    <phoneticPr fontId="26"/>
  </si>
  <si>
    <t>不足書類（規約）の提出を依頼</t>
    <rPh sb="0" eb="2">
      <t>フソク</t>
    </rPh>
    <rPh sb="2" eb="4">
      <t>ショルイ</t>
    </rPh>
    <rPh sb="5" eb="7">
      <t>キヤク</t>
    </rPh>
    <rPh sb="9" eb="11">
      <t>テイシュツ</t>
    </rPh>
    <rPh sb="12" eb="14">
      <t>イライ</t>
    </rPh>
    <phoneticPr fontId="26"/>
  </si>
  <si>
    <t>不足書類（購入等事由書添付見積書）の提出を依頼</t>
    <rPh sb="0" eb="2">
      <t>フソク</t>
    </rPh>
    <rPh sb="2" eb="4">
      <t>ショルイ</t>
    </rPh>
    <rPh sb="5" eb="7">
      <t>コウニュウ</t>
    </rPh>
    <rPh sb="7" eb="8">
      <t>トウ</t>
    </rPh>
    <rPh sb="8" eb="10">
      <t>ジユウ</t>
    </rPh>
    <rPh sb="10" eb="11">
      <t>ショ</t>
    </rPh>
    <rPh sb="11" eb="13">
      <t>テンプ</t>
    </rPh>
    <rPh sb="13" eb="16">
      <t>ミツモリショ</t>
    </rPh>
    <rPh sb="18" eb="20">
      <t>テイシュツ</t>
    </rPh>
    <rPh sb="21" eb="23">
      <t>イライ</t>
    </rPh>
    <phoneticPr fontId="26"/>
  </si>
  <si>
    <t>不足書類（地方公共団体推薦文）の提出を依頼</t>
    <rPh sb="0" eb="2">
      <t>フソク</t>
    </rPh>
    <rPh sb="2" eb="4">
      <t>ショルイ</t>
    </rPh>
    <rPh sb="5" eb="7">
      <t>チホウ</t>
    </rPh>
    <rPh sb="7" eb="9">
      <t>コウキョウ</t>
    </rPh>
    <rPh sb="9" eb="11">
      <t>ダンタイ</t>
    </rPh>
    <rPh sb="11" eb="14">
      <t>スイセンブン</t>
    </rPh>
    <rPh sb="16" eb="18">
      <t>テイシュツ</t>
    </rPh>
    <rPh sb="19" eb="21">
      <t>イライ</t>
    </rPh>
    <phoneticPr fontId="26"/>
  </si>
  <si>
    <t>要望額の選択がなかったため連絡</t>
    <rPh sb="0" eb="2">
      <t>ヨウボウ</t>
    </rPh>
    <rPh sb="2" eb="3">
      <t>ガク</t>
    </rPh>
    <rPh sb="4" eb="6">
      <t>センタク</t>
    </rPh>
    <rPh sb="13" eb="15">
      <t>レンラク</t>
    </rPh>
    <phoneticPr fontId="26"/>
  </si>
  <si>
    <t>要望額の選択が適切ではなかったため連絡</t>
    <rPh sb="0" eb="2">
      <t>ヨウボウ</t>
    </rPh>
    <rPh sb="2" eb="3">
      <t>ガク</t>
    </rPh>
    <rPh sb="4" eb="6">
      <t>センタク</t>
    </rPh>
    <rPh sb="7" eb="9">
      <t>テキセツ</t>
    </rPh>
    <rPh sb="17" eb="19">
      <t>レンラク</t>
    </rPh>
    <phoneticPr fontId="26"/>
  </si>
  <si>
    <t>計上できない経費の計上があり、要望額に影響があるため連絡</t>
    <rPh sb="0" eb="2">
      <t>ケイジョウ</t>
    </rPh>
    <rPh sb="6" eb="8">
      <t>ケイヒ</t>
    </rPh>
    <rPh sb="9" eb="11">
      <t>ケイジョウ</t>
    </rPh>
    <rPh sb="15" eb="17">
      <t>ヨウボウ</t>
    </rPh>
    <rPh sb="17" eb="18">
      <t>ガク</t>
    </rPh>
    <rPh sb="19" eb="21">
      <t>エイキョウ</t>
    </rPh>
    <rPh sb="26" eb="28">
      <t>レンラク</t>
    </rPh>
    <phoneticPr fontId="26"/>
  </si>
  <si>
    <t>R5</t>
    <phoneticPr fontId="24"/>
  </si>
  <si>
    <t>２ 特定非営利活動法人（NPO法人）</t>
    <rPh sb="2" eb="4">
      <t>トクテイ</t>
    </rPh>
    <rPh sb="4" eb="7">
      <t>ヒエイリ</t>
    </rPh>
    <rPh sb="7" eb="9">
      <t>カツドウ</t>
    </rPh>
    <rPh sb="9" eb="11">
      <t>ホウジン</t>
    </rPh>
    <rPh sb="15" eb="17">
      <t>ホウジン</t>
    </rPh>
    <phoneticPr fontId="26"/>
  </si>
  <si>
    <t>入会資格が限定／教室のおさらい会／コンクール・コンテストが主目的／
講演会のみ／観賞を目的／販売・出版・資料収集／政治的・宗教的／寄付目的／
名称冠公演／振興会と共催</t>
    <rPh sb="0" eb="2">
      <t>ニュウカイ</t>
    </rPh>
    <rPh sb="2" eb="4">
      <t>シカク</t>
    </rPh>
    <rPh sb="5" eb="7">
      <t>ゲンテイ</t>
    </rPh>
    <rPh sb="8" eb="10">
      <t>キョウシツ</t>
    </rPh>
    <rPh sb="15" eb="16">
      <t>カイ</t>
    </rPh>
    <rPh sb="29" eb="32">
      <t>シュモクテキ</t>
    </rPh>
    <rPh sb="34" eb="37">
      <t>コウエンカイ</t>
    </rPh>
    <rPh sb="40" eb="42">
      <t>カンショウ</t>
    </rPh>
    <rPh sb="43" eb="45">
      <t>モクテキ</t>
    </rPh>
    <rPh sb="46" eb="48">
      <t>ハンバイ</t>
    </rPh>
    <rPh sb="49" eb="51">
      <t>シュッパン</t>
    </rPh>
    <rPh sb="52" eb="54">
      <t>シリョウ</t>
    </rPh>
    <rPh sb="54" eb="56">
      <t>シュウシュウ</t>
    </rPh>
    <rPh sb="57" eb="59">
      <t>セイジ</t>
    </rPh>
    <phoneticPr fontId="26"/>
  </si>
  <si>
    <t>文化の振興普及に資する活動を行うことを主たる目的とする
アマチュア・青少年等の文化団体（規約により確認）</t>
    <rPh sb="0" eb="2">
      <t>ブンカ</t>
    </rPh>
    <rPh sb="3" eb="5">
      <t>シンコウ</t>
    </rPh>
    <rPh sb="5" eb="7">
      <t>フキュウ</t>
    </rPh>
    <rPh sb="8" eb="9">
      <t>シ</t>
    </rPh>
    <rPh sb="11" eb="13">
      <t>カツドウ</t>
    </rPh>
    <rPh sb="14" eb="15">
      <t>オコナ</t>
    </rPh>
    <rPh sb="19" eb="20">
      <t>シュ</t>
    </rPh>
    <rPh sb="22" eb="24">
      <t>モクテキ</t>
    </rPh>
    <rPh sb="34" eb="37">
      <t>セイショウネン</t>
    </rPh>
    <rPh sb="37" eb="38">
      <t>トウ</t>
    </rPh>
    <rPh sb="39" eb="41">
      <t>ブンカ</t>
    </rPh>
    <rPh sb="41" eb="43">
      <t>ダンタイ</t>
    </rPh>
    <phoneticPr fontId="26"/>
  </si>
  <si>
    <t>〔団体構成員〕※構成員は公募等による一時的構成員を含まず、活動実績が1年以上の者が複数いること。</t>
    <rPh sb="1" eb="3">
      <t>ダンタイ</t>
    </rPh>
    <rPh sb="3" eb="5">
      <t>コウセイ</t>
    </rPh>
    <rPh sb="5" eb="6">
      <t>イン</t>
    </rPh>
    <phoneticPr fontId="7"/>
  </si>
  <si>
    <t>募集案内の【記入例】と、
以下記載の【注意点】を参照の上、作成してください。</t>
    <phoneticPr fontId="7"/>
  </si>
  <si>
    <t>該当するものを選択してください。</t>
    <rPh sb="0" eb="2">
      <t>ガイトウ</t>
    </rPh>
    <rPh sb="7" eb="9">
      <t>センタク</t>
    </rPh>
    <phoneticPr fontId="24"/>
  </si>
  <si>
    <t>　助成金算定基礎経費の合計額</t>
    <rPh sb="13" eb="14">
      <t>ガク</t>
    </rPh>
    <phoneticPr fontId="7"/>
  </si>
  <si>
    <t>　助成対象経費の総額</t>
    <phoneticPr fontId="7"/>
  </si>
  <si>
    <r>
      <rPr>
        <b/>
        <sz val="12"/>
        <color rgb="FF000066"/>
        <rFont val="游ゴシック"/>
        <family val="3"/>
        <charset val="128"/>
        <scheme val="minor"/>
      </rPr>
      <t>　</t>
    </r>
    <r>
      <rPr>
        <b/>
        <u/>
        <sz val="12"/>
        <color rgb="FF000066"/>
        <rFont val="游ゴシック"/>
        <family val="3"/>
        <charset val="128"/>
        <scheme val="minor"/>
      </rPr>
      <t>助成金要望額</t>
    </r>
    <phoneticPr fontId="7"/>
  </si>
  <si>
    <t>当該活動に係る寄付金・協賛金がある場合は、
要望書提出時の状況（交渉予定・交渉中・決定済、
クラウドファンディングの場合には予定・実施中・達成）を記入し
見込額・予定額を計上してください。
他の活動に対する寄付金・協賛金や、
寄付金・協賛金の用途が「助成対象とならない経費」に
充当することとされているものについては計上不要です。</t>
    <rPh sb="0" eb="2">
      <t>トウガイ</t>
    </rPh>
    <rPh sb="2" eb="4">
      <t>カツドウ</t>
    </rPh>
    <rPh sb="5" eb="6">
      <t>カカ</t>
    </rPh>
    <rPh sb="7" eb="10">
      <t>キフキン</t>
    </rPh>
    <rPh sb="11" eb="14">
      <t>キョウサンキン</t>
    </rPh>
    <rPh sb="17" eb="19">
      <t>バアイ</t>
    </rPh>
    <rPh sb="22" eb="25">
      <t>ヨウボウショ</t>
    </rPh>
    <rPh sb="25" eb="27">
      <t>テイシュツ</t>
    </rPh>
    <rPh sb="27" eb="28">
      <t>ジ</t>
    </rPh>
    <rPh sb="29" eb="31">
      <t>ジョウキョウ</t>
    </rPh>
    <rPh sb="32" eb="34">
      <t>コウショウ</t>
    </rPh>
    <rPh sb="34" eb="36">
      <t>ヨテイ</t>
    </rPh>
    <rPh sb="37" eb="39">
      <t>コウショウ</t>
    </rPh>
    <rPh sb="39" eb="40">
      <t>チュウ</t>
    </rPh>
    <rPh sb="41" eb="43">
      <t>ケッテイ</t>
    </rPh>
    <rPh sb="43" eb="44">
      <t>ズ</t>
    </rPh>
    <rPh sb="58" eb="60">
      <t>バアイ</t>
    </rPh>
    <rPh sb="62" eb="64">
      <t>ヨテイ</t>
    </rPh>
    <rPh sb="65" eb="68">
      <t>ジッシチュウ</t>
    </rPh>
    <rPh sb="69" eb="71">
      <t>タッセイ</t>
    </rPh>
    <rPh sb="73" eb="75">
      <t>キニュウ</t>
    </rPh>
    <rPh sb="77" eb="79">
      <t>ミコ</t>
    </rPh>
    <rPh sb="79" eb="80">
      <t>ガク</t>
    </rPh>
    <rPh sb="81" eb="83">
      <t>ヨテイ</t>
    </rPh>
    <rPh sb="83" eb="84">
      <t>ガク</t>
    </rPh>
    <rPh sb="85" eb="87">
      <t>ケイジョウ</t>
    </rPh>
    <rPh sb="96" eb="97">
      <t>ホカ</t>
    </rPh>
    <rPh sb="98" eb="100">
      <t>カツドウ</t>
    </rPh>
    <rPh sb="101" eb="102">
      <t>タイ</t>
    </rPh>
    <rPh sb="104" eb="107">
      <t>キフキン</t>
    </rPh>
    <rPh sb="108" eb="111">
      <t>キョウサンキン</t>
    </rPh>
    <rPh sb="114" eb="117">
      <t>キフキン</t>
    </rPh>
    <rPh sb="118" eb="121">
      <t>キョウサンキン</t>
    </rPh>
    <rPh sb="122" eb="124">
      <t>ヨウト</t>
    </rPh>
    <rPh sb="126" eb="128">
      <t>ジョセイ</t>
    </rPh>
    <rPh sb="128" eb="130">
      <t>タイショウ</t>
    </rPh>
    <rPh sb="135" eb="137">
      <t>ケイヒ</t>
    </rPh>
    <rPh sb="140" eb="142">
      <t>ジュウトウ</t>
    </rPh>
    <rPh sb="159" eb="161">
      <t>ケイジョウ</t>
    </rPh>
    <rPh sb="161" eb="163">
      <t>フヨウ</t>
    </rPh>
    <phoneticPr fontId="7"/>
  </si>
  <si>
    <t>搬入(仕込み)</t>
    <rPh sb="0" eb="2">
      <t>ハンニュウ</t>
    </rPh>
    <rPh sb="3" eb="5">
      <t>シコ</t>
    </rPh>
    <phoneticPr fontId="24"/>
  </si>
  <si>
    <t>搬出(ばらし)</t>
    <rPh sb="0" eb="2">
      <t>ハンシュツ</t>
    </rPh>
    <phoneticPr fontId="24"/>
  </si>
  <si>
    <t>実施会場(ホール)</t>
    <rPh sb="0" eb="2">
      <t>ジッシ</t>
    </rPh>
    <rPh sb="2" eb="4">
      <t>カイジョウ</t>
    </rPh>
    <phoneticPr fontId="24"/>
  </si>
  <si>
    <t>単位</t>
  </si>
  <si>
    <t>人数・枚数</t>
    <rPh sb="0" eb="2">
      <t>ニンズウ</t>
    </rPh>
    <rPh sb="3" eb="5">
      <t>マイスウ</t>
    </rPh>
    <phoneticPr fontId="9"/>
  </si>
  <si>
    <t>単位</t>
    <rPh sb="0" eb="2">
      <t>タンイ</t>
    </rPh>
    <phoneticPr fontId="10"/>
  </si>
  <si>
    <t>回数・泊数</t>
    <rPh sb="0" eb="2">
      <t>カイスウ</t>
    </rPh>
    <rPh sb="3" eb="4">
      <t>ハク</t>
    </rPh>
    <rPh sb="4" eb="5">
      <t>スウ</t>
    </rPh>
    <phoneticPr fontId="9"/>
  </si>
  <si>
    <t>300字/6行以内</t>
    <rPh sb="3" eb="4">
      <t>ジ</t>
    </rPh>
    <rPh sb="6" eb="7">
      <t>ギョウ</t>
    </rPh>
    <rPh sb="7" eb="9">
      <t>イナイ</t>
    </rPh>
    <phoneticPr fontId="7"/>
  </si>
  <si>
    <t>300字/6行以内</t>
    <phoneticPr fontId="7"/>
  </si>
  <si>
    <t>300字/6行以内</t>
    <rPh sb="3" eb="4">
      <t>ジ</t>
    </rPh>
    <phoneticPr fontId="7"/>
  </si>
  <si>
    <t>姓と名の間は１文字あけてください。</t>
    <phoneticPr fontId="7"/>
  </si>
  <si>
    <t>該当するものを全て選んでください。
その他の場合には、役割を具体的に記入してください。</t>
    <rPh sb="0" eb="2">
      <t>ガイトウ</t>
    </rPh>
    <rPh sb="7" eb="8">
      <t>スベ</t>
    </rPh>
    <rPh sb="9" eb="10">
      <t>エラ</t>
    </rPh>
    <rPh sb="20" eb="21">
      <t>タ</t>
    </rPh>
    <rPh sb="22" eb="24">
      <t>バアイ</t>
    </rPh>
    <rPh sb="27" eb="29">
      <t>ヤクワリ</t>
    </rPh>
    <rPh sb="30" eb="32">
      <t>グタイ</t>
    </rPh>
    <rPh sb="32" eb="33">
      <t>テキ</t>
    </rPh>
    <rPh sb="34" eb="36">
      <t>キニュウ</t>
    </rPh>
    <phoneticPr fontId="24"/>
  </si>
  <si>
    <t>2,000字/30行以内
※セル内で改行される場合は、「Alt+Enter」キーで改行してください。
※「スペース」キーでの改行はしないでください。</t>
    <phoneticPr fontId="24"/>
  </si>
  <si>
    <t>本活動の共催者や後援者等の名称の後に、
具体的な役割（名義使用・広報協力等）と
要望書提出時の状況（申請予定・申請中等）を
括弧書きで記入してください。</t>
    <phoneticPr fontId="24"/>
  </si>
  <si>
    <t>主催団体構成員以外から参加費を徴収する場合、
参加費と人数を記入してください。
主催団体構成員からの参加費・団費・会費等については
記入しないでください。
（本活動のための臨時の参加費等の場合についても同様です。）</t>
    <rPh sb="0" eb="2">
      <t>シュサイ</t>
    </rPh>
    <rPh sb="2" eb="4">
      <t>ダンタイ</t>
    </rPh>
    <rPh sb="4" eb="7">
      <t>コウセイイン</t>
    </rPh>
    <rPh sb="7" eb="9">
      <t>イガイ</t>
    </rPh>
    <rPh sb="11" eb="14">
      <t>サンカヒ</t>
    </rPh>
    <rPh sb="15" eb="17">
      <t>チョウシュウ</t>
    </rPh>
    <rPh sb="19" eb="21">
      <t>バアイ</t>
    </rPh>
    <rPh sb="23" eb="26">
      <t>サンカヒ</t>
    </rPh>
    <rPh sb="27" eb="29">
      <t>ニンズウ</t>
    </rPh>
    <rPh sb="30" eb="32">
      <t>キニュウ</t>
    </rPh>
    <phoneticPr fontId="7"/>
  </si>
  <si>
    <t>【共通事項】消費税込で計上してください。
（単価×数量で計上するものは、税込単価にしてください。）</t>
    <phoneticPr fontId="7"/>
  </si>
  <si>
    <t>招待がある場合は、その理由と対象者数を記入してください。</t>
    <rPh sb="0" eb="2">
      <t>ショウタイ</t>
    </rPh>
    <rPh sb="5" eb="7">
      <t>バアイ</t>
    </rPh>
    <rPh sb="11" eb="13">
      <t>リユウ</t>
    </rPh>
    <rPh sb="14" eb="18">
      <t>タイショウシャスウ</t>
    </rPh>
    <rPh sb="19" eb="21">
      <t>キニュウ</t>
    </rPh>
    <phoneticPr fontId="7"/>
  </si>
  <si>
    <t>助成対象経費の中から3つの経費項目を選択してください。
※同じ経費項目を複数選択しないようご注意ください。
※要望書提出後に3つの経費項目を変更することは認められません。</t>
    <rPh sb="4" eb="6">
      <t>ケイヒ</t>
    </rPh>
    <rPh sb="7" eb="8">
      <t>ナカ</t>
    </rPh>
    <rPh sb="13" eb="15">
      <t>ケイヒ</t>
    </rPh>
    <rPh sb="15" eb="17">
      <t>コウモク</t>
    </rPh>
    <rPh sb="18" eb="20">
      <t>センタク</t>
    </rPh>
    <rPh sb="29" eb="30">
      <t>オナ</t>
    </rPh>
    <rPh sb="31" eb="33">
      <t>ケイヒ</t>
    </rPh>
    <rPh sb="46" eb="48">
      <t>チュウイ</t>
    </rPh>
    <rPh sb="55" eb="58">
      <t>ヨウボウショ</t>
    </rPh>
    <rPh sb="58" eb="60">
      <t>テイシュツ</t>
    </rPh>
    <rPh sb="60" eb="61">
      <t>ゴ</t>
    </rPh>
    <rPh sb="65" eb="67">
      <t>ケイヒ</t>
    </rPh>
    <rPh sb="67" eb="69">
      <t>コウモク</t>
    </rPh>
    <rPh sb="70" eb="72">
      <t>ヘンコウ</t>
    </rPh>
    <rPh sb="77" eb="78">
      <t>ミト</t>
    </rPh>
    <phoneticPr fontId="24"/>
  </si>
  <si>
    <t>収入に係る自助努力を期待する観点から有料入場を原則としていますが、
入場料無料とする場合は、その理由を記入してください。</t>
    <rPh sb="0" eb="2">
      <t>シュウニュウ</t>
    </rPh>
    <rPh sb="3" eb="4">
      <t>カカ</t>
    </rPh>
    <rPh sb="5" eb="7">
      <t>ジジョ</t>
    </rPh>
    <rPh sb="7" eb="9">
      <t>ドリョク</t>
    </rPh>
    <rPh sb="10" eb="12">
      <t>キタイ</t>
    </rPh>
    <rPh sb="14" eb="16">
      <t>カンテン</t>
    </rPh>
    <rPh sb="18" eb="20">
      <t>ユウリョウ</t>
    </rPh>
    <rPh sb="20" eb="22">
      <t>ニュウジョウ</t>
    </rPh>
    <rPh sb="23" eb="25">
      <t>ゲンソク</t>
    </rPh>
    <rPh sb="34" eb="37">
      <t>ニュウジョウリョウ</t>
    </rPh>
    <rPh sb="37" eb="39">
      <t>ムリョウ</t>
    </rPh>
    <rPh sb="42" eb="44">
      <t>バアイ</t>
    </rPh>
    <rPh sb="48" eb="50">
      <t>リユウ</t>
    </rPh>
    <rPh sb="51" eb="53">
      <t>キニュウ</t>
    </rPh>
    <phoneticPr fontId="7"/>
  </si>
  <si>
    <t>収入に係る自助努力を期待する観点から、
無料配布とする場合は、その理由を記入してください。</t>
    <rPh sb="0" eb="2">
      <t>シュウニュウ</t>
    </rPh>
    <rPh sb="3" eb="4">
      <t>カカ</t>
    </rPh>
    <rPh sb="5" eb="7">
      <t>ジジョ</t>
    </rPh>
    <rPh sb="7" eb="9">
      <t>ドリョク</t>
    </rPh>
    <rPh sb="10" eb="12">
      <t>キタイ</t>
    </rPh>
    <rPh sb="14" eb="16">
      <t>カンテン</t>
    </rPh>
    <rPh sb="20" eb="22">
      <t>ムリョウ</t>
    </rPh>
    <rPh sb="22" eb="24">
      <t>ハイフ</t>
    </rPh>
    <rPh sb="27" eb="29">
      <t>バアイ</t>
    </rPh>
    <rPh sb="33" eb="35">
      <t>リユウ</t>
    </rPh>
    <rPh sb="36" eb="38">
      <t>キニュウ</t>
    </rPh>
    <phoneticPr fontId="7"/>
  </si>
  <si>
    <r>
      <rPr>
        <b/>
        <sz val="18"/>
        <color theme="1"/>
        <rFont val="游ゴシック"/>
        <family val="3"/>
        <charset val="128"/>
        <scheme val="minor"/>
      </rPr>
      <t>【特記事項】</t>
    </r>
    <r>
      <rPr>
        <b/>
        <sz val="16"/>
        <color theme="1"/>
        <rFont val="游ゴシック"/>
        <family val="3"/>
        <charset val="128"/>
        <scheme val="minor"/>
      </rPr>
      <t xml:space="preserve">
</t>
    </r>
    <r>
      <rPr>
        <b/>
        <sz val="14"/>
        <color theme="1"/>
        <rFont val="游ゴシック"/>
        <family val="3"/>
        <charset val="128"/>
        <scheme val="minor"/>
      </rPr>
      <t>①②に該当があれば選択(○)し、下欄を
記入してください。 いずれも該当しない
場合は③を選択(○)してください。</t>
    </r>
    <rPh sb="1" eb="3">
      <t>トッキ</t>
    </rPh>
    <rPh sb="3" eb="5">
      <t>ジコウ</t>
    </rPh>
    <rPh sb="23" eb="25">
      <t>カラン</t>
    </rPh>
    <rPh sb="27" eb="29">
      <t>キニュウ</t>
    </rPh>
    <phoneticPr fontId="24"/>
  </si>
  <si>
    <t>　※公演期間中、当該会場内で実施される主催事業（助成対象経費として計上できます。）</t>
    <rPh sb="10" eb="12">
      <t>カイジョウ</t>
    </rPh>
    <rPh sb="19" eb="23">
      <t>シュサイジギョウ</t>
    </rPh>
    <phoneticPr fontId="24"/>
  </si>
  <si>
    <t>特記事項　</t>
    <rPh sb="0" eb="4">
      <t>トッキジコウ</t>
    </rPh>
    <phoneticPr fontId="7"/>
  </si>
  <si>
    <t>　※公演期間外もしくは当該会場以外の場所で実施される関連行事等（助成対象経費としては計上できません。）</t>
    <rPh sb="11" eb="13">
      <t>トウガイ</t>
    </rPh>
    <rPh sb="13" eb="15">
      <t>カイジョウ</t>
    </rPh>
    <rPh sb="26" eb="30">
      <t>カンレンギョウジ</t>
    </rPh>
    <rPh sb="30" eb="31">
      <t>トウ</t>
    </rPh>
    <phoneticPr fontId="7"/>
  </si>
  <si>
    <t>[有料入場率]が100%を超えている場合は、
再度[★会場席数の合計]と[ ●有料チケット販売予定総数]を確認してください。</t>
    <rPh sb="27" eb="29">
      <t>カイジョウ</t>
    </rPh>
    <rPh sb="32" eb="34">
      <t>ゴウケイ</t>
    </rPh>
    <phoneticPr fontId="7"/>
  </si>
  <si>
    <t>（有料入場率＝●有料チケット販売予定総数／★会場席数の合計）</t>
    <rPh sb="1" eb="6">
      <t>ユウリョウ</t>
    </rPh>
    <rPh sb="22" eb="24">
      <t>カイジョウ</t>
    </rPh>
    <rPh sb="24" eb="26">
      <t>セキスウ</t>
    </rPh>
    <rPh sb="27" eb="29">
      <t>ゴウケイ</t>
    </rPh>
    <phoneticPr fontId="7"/>
  </si>
  <si>
    <r>
      <t xml:space="preserve">★会場席数の合計 </t>
    </r>
    <r>
      <rPr>
        <sz val="11"/>
        <rFont val="游ゴシック"/>
        <family val="3"/>
        <charset val="128"/>
        <scheme val="minor"/>
      </rPr>
      <t>※複数公演の場合は合算</t>
    </r>
    <rPh sb="1" eb="3">
      <t>カイジョウ</t>
    </rPh>
    <rPh sb="3" eb="5">
      <t>セキスウ</t>
    </rPh>
    <rPh sb="6" eb="8">
      <t>ゴウケイ</t>
    </rPh>
    <phoneticPr fontId="7"/>
  </si>
  <si>
    <t>活動に関する補足資料（A4　1ページまで）</t>
    <rPh sb="0" eb="2">
      <t>カツドウ</t>
    </rPh>
    <rPh sb="3" eb="4">
      <t>カン</t>
    </rPh>
    <rPh sb="6" eb="8">
      <t>ホソク</t>
    </rPh>
    <rPh sb="8" eb="10">
      <t>シリョウ</t>
    </rPh>
    <phoneticPr fontId="26"/>
  </si>
  <si>
    <r>
      <t>本活動に関連する「講演会」、「シンポジウム」、「ワークショップ」等を</t>
    </r>
    <r>
      <rPr>
        <b/>
        <u/>
        <sz val="18"/>
        <color rgb="FF000066"/>
        <rFont val="游ゴシック"/>
        <family val="3"/>
        <charset val="128"/>
        <scheme val="minor"/>
      </rPr>
      <t>公演期間中に実施会場内で主催する</t>
    </r>
    <r>
      <rPr>
        <b/>
        <sz val="18"/>
        <color rgb="FF000066"/>
        <rFont val="游ゴシック"/>
        <family val="3"/>
        <charset val="128"/>
        <scheme val="minor"/>
      </rPr>
      <t>場合は、日時・会場・内容等を記入してください。</t>
    </r>
    <rPh sb="42" eb="44">
      <t>カイジョウ</t>
    </rPh>
    <rPh sb="46" eb="48">
      <t>シュサイ</t>
    </rPh>
    <phoneticPr fontId="24"/>
  </si>
  <si>
    <t>[実施会場]が複数ある場合、メイン会場以外は数で入力し、
具体的な内容については〈要望書③個表２〉に記入してください。</t>
    <rPh sb="1" eb="3">
      <t>ジッシ</t>
    </rPh>
    <rPh sb="3" eb="5">
      <t>カイジョウ</t>
    </rPh>
    <rPh sb="7" eb="9">
      <t>フクスウ</t>
    </rPh>
    <rPh sb="11" eb="13">
      <t>バアイ</t>
    </rPh>
    <rPh sb="17" eb="19">
      <t>カイジョウ</t>
    </rPh>
    <rPh sb="19" eb="21">
      <t>イガイ</t>
    </rPh>
    <rPh sb="22" eb="23">
      <t>カズ</t>
    </rPh>
    <rPh sb="24" eb="26">
      <t>ニュウリョク</t>
    </rPh>
    <rPh sb="29" eb="32">
      <t>グタイテキ</t>
    </rPh>
    <rPh sb="33" eb="35">
      <t>ナイヨウ</t>
    </rPh>
    <rPh sb="41" eb="44">
      <t>ヨウボウショ</t>
    </rPh>
    <rPh sb="45" eb="47">
      <t>コヒョウ</t>
    </rPh>
    <rPh sb="50" eb="52">
      <t>キニュウ</t>
    </rPh>
    <phoneticPr fontId="7"/>
  </si>
  <si>
    <t>・要望書③個表２「本活動の内容」の入力に際して、画面がうまく表示されない場合は数式バーを活用ください。</t>
    <rPh sb="1" eb="4">
      <t>ヨウボウショ</t>
    </rPh>
    <rPh sb="5" eb="7">
      <t>コヒョウ</t>
    </rPh>
    <rPh sb="9" eb="10">
      <t>ホン</t>
    </rPh>
    <rPh sb="10" eb="12">
      <t>カツドウ</t>
    </rPh>
    <rPh sb="13" eb="15">
      <t>ナイヨウ</t>
    </rPh>
    <rPh sb="17" eb="19">
      <t>ニュウリョク</t>
    </rPh>
    <rPh sb="20" eb="21">
      <t>サイ</t>
    </rPh>
    <rPh sb="24" eb="26">
      <t>ガメン</t>
    </rPh>
    <rPh sb="30" eb="32">
      <t>ヒョウジ</t>
    </rPh>
    <rPh sb="36" eb="38">
      <t>バアイ</t>
    </rPh>
    <rPh sb="39" eb="41">
      <t>スウシキ</t>
    </rPh>
    <rPh sb="44" eb="46">
      <t>カツヨウ</t>
    </rPh>
    <phoneticPr fontId="24"/>
  </si>
  <si>
    <t>要望書④収入の入力内容が自動で反映されます。</t>
    <rPh sb="0" eb="3">
      <t>ヨウボウショ</t>
    </rPh>
    <rPh sb="4" eb="6">
      <t>シュウニュウ</t>
    </rPh>
    <rPh sb="7" eb="11">
      <t>ニュウリョクナイヨウ</t>
    </rPh>
    <rPh sb="12" eb="14">
      <t>ジドウ</t>
    </rPh>
    <rPh sb="15" eb="17">
      <t>ハンエイ</t>
    </rPh>
    <phoneticPr fontId="7"/>
  </si>
  <si>
    <t>※実行委員会等の形式で応募する場合は、
　要望書⑦実行委員会等概要に実行委員会の概要を入力し、
　要望書⑥団体概要に中核団体の概要を入力してください。</t>
    <rPh sb="21" eb="24">
      <t>ヨウボウショ</t>
    </rPh>
    <rPh sb="49" eb="52">
      <t>ヨウボウショ</t>
    </rPh>
    <phoneticPr fontId="7"/>
  </si>
  <si>
    <t>当該活動に係る補助金・助成金がある場合は、
要望書提出時の状況（申請予定・申請中・決定済）を記入し
見込額・予定額を計上してください。</t>
    <rPh sb="0" eb="2">
      <t>トウガイ</t>
    </rPh>
    <rPh sb="2" eb="4">
      <t>カツドウ</t>
    </rPh>
    <rPh sb="5" eb="6">
      <t>カカ</t>
    </rPh>
    <rPh sb="7" eb="9">
      <t>ホジョ</t>
    </rPh>
    <rPh sb="9" eb="10">
      <t>キン</t>
    </rPh>
    <rPh sb="11" eb="14">
      <t>ジョセイキン</t>
    </rPh>
    <rPh sb="17" eb="19">
      <t>バアイ</t>
    </rPh>
    <rPh sb="22" eb="25">
      <t>ヨウボウショ</t>
    </rPh>
    <rPh sb="25" eb="27">
      <t>テイシュツ</t>
    </rPh>
    <rPh sb="27" eb="28">
      <t>ジ</t>
    </rPh>
    <rPh sb="29" eb="31">
      <t>ジョウキョウ</t>
    </rPh>
    <rPh sb="32" eb="34">
      <t>シンセイ</t>
    </rPh>
    <rPh sb="34" eb="36">
      <t>ヨテイ</t>
    </rPh>
    <rPh sb="37" eb="40">
      <t>シンセイチュウ</t>
    </rPh>
    <rPh sb="41" eb="43">
      <t>ケッテイ</t>
    </rPh>
    <rPh sb="43" eb="44">
      <t>ズ</t>
    </rPh>
    <rPh sb="46" eb="48">
      <t>キニュウ</t>
    </rPh>
    <rPh sb="50" eb="52">
      <t>ミコ</t>
    </rPh>
    <rPh sb="52" eb="53">
      <t>ガク</t>
    </rPh>
    <rPh sb="54" eb="56">
      <t>ヨテイ</t>
    </rPh>
    <rPh sb="56" eb="57">
      <t>ガク</t>
    </rPh>
    <rPh sb="58" eb="60">
      <t>ケイジョウ</t>
    </rPh>
    <phoneticPr fontId="7"/>
  </si>
  <si>
    <t>令和7年度助成対象活動募集　地域の文化振興等の活動
助成金交付要望書の作成にあたっての注意事項</t>
  </si>
  <si>
    <t>【令和7年度　記載可能経費一覧（アマチュア等の文化団体活動）】</t>
  </si>
  <si>
    <t>令和7年度　芸術文化振興基金 助成金交付要望書</t>
  </si>
  <si>
    <t>【令和7年度　助成金交付要望書　②個表１（アマチュア等の文化団体活動）】</t>
    <rPh sb="26" eb="27">
      <t>トウ</t>
    </rPh>
    <rPh sb="28" eb="30">
      <t>ブンカ</t>
    </rPh>
    <rPh sb="30" eb="32">
      <t>ダンタイ</t>
    </rPh>
    <rPh sb="32" eb="34">
      <t>カツドウ</t>
    </rPh>
    <phoneticPr fontId="7"/>
  </si>
  <si>
    <t>【令和7年度　助成金交付要望書　③個表２（アマチュア等の文化団体活動）】</t>
  </si>
  <si>
    <t>【令和7年度　助成金交付要望書　④収入（アマチュア等の文化団体活動）】</t>
  </si>
  <si>
    <t>【令和7年度　助成金交付要望書　⑤支出（アマチュア等の文化団体活動）】</t>
  </si>
  <si>
    <t>【令和7年度　助成金交付要望書　⑥団体概要（アマチュア等の文化団体活動）】</t>
  </si>
  <si>
    <t>【令和7年度　助成金交付要望書　⑦実行委員会等概要（アマチュア等の文化団体活動）】</t>
  </si>
  <si>
    <t>練習・仕込み・ゲネプロ・ばらしの期間は記入せず、
公演期間を記入してください。(2025/4/1～2026/3/31）</t>
  </si>
  <si>
    <t>（令和6年11月1日現在）</t>
    <phoneticPr fontId="8"/>
  </si>
  <si>
    <t>[実施時期]が1日の場合は同じ日付を入力してください。（例:2025/4/1～2025/4/1）</t>
    <rPh sb="1" eb="3">
      <t>ジッシ</t>
    </rPh>
    <rPh sb="3" eb="5">
      <t>ジキ</t>
    </rPh>
    <rPh sb="7" eb="9">
      <t>イチニチ</t>
    </rPh>
    <rPh sb="10" eb="12">
      <t>バアイ</t>
    </rPh>
    <rPh sb="13" eb="14">
      <t>オナ</t>
    </rPh>
    <rPh sb="15" eb="17">
      <t>ヒヅケ</t>
    </rPh>
    <rPh sb="18" eb="20">
      <t>ニュウリョク</t>
    </rPh>
    <rPh sb="28" eb="29">
      <t>レイ</t>
    </rPh>
    <phoneticPr fontId="7"/>
  </si>
  <si>
    <t>助成対象活動以外のプログラム、DVD等の売上げ、
団体グッズの売上げは計上不要です。</t>
    <rPh sb="37" eb="39">
      <t>フヨウ</t>
    </rPh>
    <phoneticPr fontId="7"/>
  </si>
  <si>
    <t>実績確認資料（過去に助成実績がない団体のみ）</t>
    <rPh sb="0" eb="2">
      <t>ジッセキ</t>
    </rPh>
    <rPh sb="2" eb="4">
      <t>カクニン</t>
    </rPh>
    <rPh sb="4" eb="6">
      <t>シリョウ</t>
    </rPh>
    <phoneticPr fontId="26"/>
  </si>
  <si>
    <t>R4　　</t>
    <phoneticPr fontId="24"/>
  </si>
  <si>
    <t>R6</t>
    <phoneticPr fontId="24"/>
  </si>
  <si>
    <t>令和7年度芸術文化振興基金助成金交付要望書チェック表【アマチュア等の文化団体活動】</t>
    <rPh sb="0" eb="2">
      <t>レイワ</t>
    </rPh>
    <rPh sb="32" eb="33">
      <t>トウ</t>
    </rPh>
    <rPh sb="34" eb="36">
      <t>ブンカ</t>
    </rPh>
    <rPh sb="36" eb="38">
      <t>ダンタイ</t>
    </rPh>
    <rPh sb="38" eb="40">
      <t>カツドウ</t>
    </rPh>
    <phoneticPr fontId="26"/>
  </si>
  <si>
    <t>令和4年度</t>
    <phoneticPr fontId="8"/>
  </si>
  <si>
    <t>令和5年度</t>
    <phoneticPr fontId="8"/>
  </si>
  <si>
    <t>令和6年度</t>
    <phoneticPr fontId="8"/>
  </si>
  <si>
    <t>令和4年度</t>
    <rPh sb="0" eb="2">
      <t>レイワ</t>
    </rPh>
    <phoneticPr fontId="8"/>
  </si>
  <si>
    <t>令和6年度
※予算額</t>
    <rPh sb="7" eb="9">
      <t>ヨサン</t>
    </rPh>
    <rPh sb="9" eb="10">
      <t>ガク</t>
    </rPh>
    <phoneticPr fontId="8"/>
  </si>
  <si>
    <r>
      <t>本活動に関連する「講演会」、「シンポジウム」、「ワークショップ」等を</t>
    </r>
    <r>
      <rPr>
        <b/>
        <u/>
        <sz val="18"/>
        <color rgb="FF000066"/>
        <rFont val="游ゴシック"/>
        <family val="3"/>
        <charset val="128"/>
        <scheme val="minor"/>
      </rPr>
      <t>公演期間外に行う</t>
    </r>
    <r>
      <rPr>
        <b/>
        <sz val="18"/>
        <color rgb="FF000066"/>
        <rFont val="游ゴシック"/>
        <family val="3"/>
        <charset val="128"/>
        <scheme val="minor"/>
      </rPr>
      <t>場合や、アウトリーチ活動、公演期間中ではあるが</t>
    </r>
    <r>
      <rPr>
        <b/>
        <u/>
        <sz val="18"/>
        <color rgb="FF000066"/>
        <rFont val="游ゴシック"/>
        <family val="3"/>
        <charset val="128"/>
        <scheme val="minor"/>
      </rPr>
      <t>実施会場以外で行う</t>
    </r>
    <r>
      <rPr>
        <b/>
        <sz val="18"/>
        <color rgb="FF000066"/>
        <rFont val="游ゴシック"/>
        <family val="3"/>
        <charset val="128"/>
        <scheme val="minor"/>
      </rPr>
      <t>場合は、日時・会場・内容等を記入してください。</t>
    </r>
    <rPh sb="65" eb="67">
      <t>ジッシ</t>
    </rPh>
    <rPh sb="67" eb="69">
      <t>カイジョウ</t>
    </rPh>
    <rPh sb="69" eb="71">
      <t>イガイ</t>
    </rPh>
    <phoneticPr fontId="7"/>
  </si>
  <si>
    <t>主催団体や青少年、市民等のアマチュアが、
何人どのように出演（出品）・参加するのかを
予定を含めてできるだけ具体的に記入してください。</t>
    <rPh sb="0" eb="2">
      <t>シュサイ</t>
    </rPh>
    <rPh sb="2" eb="4">
      <t>ダンタイ</t>
    </rPh>
    <rPh sb="5" eb="8">
      <t>セイショウネン</t>
    </rPh>
    <rPh sb="9" eb="11">
      <t>シミン</t>
    </rPh>
    <rPh sb="11" eb="12">
      <t>トウ</t>
    </rPh>
    <rPh sb="21" eb="23">
      <t>ナンニン</t>
    </rPh>
    <rPh sb="28" eb="30">
      <t>シュツエン</t>
    </rPh>
    <rPh sb="31" eb="33">
      <t>シュッピン</t>
    </rPh>
    <rPh sb="35" eb="37">
      <t>サンカ</t>
    </rPh>
    <rPh sb="43" eb="45">
      <t>ヨテイ</t>
    </rPh>
    <rPh sb="46" eb="47">
      <t>フク</t>
    </rPh>
    <rPh sb="54" eb="57">
      <t>グタイテキ</t>
    </rPh>
    <rPh sb="58" eb="60">
      <t>キニュウ</t>
    </rPh>
    <phoneticPr fontId="24"/>
  </si>
  <si>
    <t>目的・設立済・組織・経理・事務所</t>
  </si>
  <si>
    <t>　「助成金要望額」が異なりますので、募集案内「助成金の額及び助成の仕組み」を必ず確認してください。</t>
    <rPh sb="18" eb="20">
      <t>ボシュウ</t>
    </rPh>
    <rPh sb="20" eb="22">
      <t>アンナイ</t>
    </rPh>
    <rPh sb="23" eb="26">
      <t>ジョセイキン</t>
    </rPh>
    <rPh sb="27" eb="28">
      <t>ガク</t>
    </rPh>
    <rPh sb="28" eb="29">
      <t>オヨ</t>
    </rPh>
    <rPh sb="30" eb="32">
      <t>ジョセイ</t>
    </rPh>
    <rPh sb="33" eb="35">
      <t>シク</t>
    </rPh>
    <rPh sb="38" eb="39">
      <t>カナラ</t>
    </rPh>
    <rPh sb="40" eb="42">
      <t>カクニン</t>
    </rPh>
    <phoneticPr fontId="24"/>
  </si>
  <si>
    <r>
      <t>　特に要望書①総表は収支予算が正しく反映されているか確認の上、「</t>
    </r>
    <r>
      <rPr>
        <b/>
        <u/>
        <sz val="10"/>
        <color theme="1"/>
        <rFont val="游ゴシック"/>
        <family val="3"/>
        <charset val="128"/>
        <scheme val="minor"/>
      </rPr>
      <t>助成金要望額」を必ず選択してください。</t>
    </r>
    <rPh sb="1" eb="2">
      <t>トク</t>
    </rPh>
    <rPh sb="3" eb="6">
      <t>ヨウボウショ</t>
    </rPh>
    <rPh sb="7" eb="9">
      <t>ソウヒョウ</t>
    </rPh>
    <rPh sb="10" eb="12">
      <t>シュウシ</t>
    </rPh>
    <rPh sb="12" eb="14">
      <t>ヨサン</t>
    </rPh>
    <rPh sb="15" eb="16">
      <t>タダ</t>
    </rPh>
    <rPh sb="18" eb="20">
      <t>ハンエイ</t>
    </rPh>
    <rPh sb="26" eb="28">
      <t>カクニン</t>
    </rPh>
    <rPh sb="29" eb="30">
      <t>ウエ</t>
    </rPh>
    <rPh sb="32" eb="35">
      <t>ジョセイキン</t>
    </rPh>
    <rPh sb="35" eb="37">
      <t>ヨウボウ</t>
    </rPh>
    <rPh sb="37" eb="38">
      <t>ガク</t>
    </rPh>
    <rPh sb="40" eb="41">
      <t>カナラ</t>
    </rPh>
    <rPh sb="42" eb="44">
      <t>センタク</t>
    </rPh>
    <phoneticPr fontId="24"/>
  </si>
  <si>
    <t>（回答内容）</t>
    <phoneticPr fontId="26"/>
  </si>
  <si>
    <t xml:space="preserve">
募集案内の「助成対象経費」「助成対象とならない経費」「経費計上の際の注意点」を参照の上、
細目ごとに適正な金額で計上してください。
※構成団体、構成員に対する支出は計上できません。
※練習に係る経費は計上できません。
　ただし、ゲネプロ（仕込み日以降、本番と同会場で実施する通しリハーサルに限る、原則1回）に係る経費は、助成対象経費に計上できます。
※前年度に支払う経費については計上できません。
※金額の根拠が明確になるように、可能な限り単価や日数等を具体的に入力してください。
※積算根拠となる数量等は、個表の内容と齟齬がないように注意してください。
※消費税込で計上してください。
　（単価×数量で計上するものは、税込単価にしてください。）
※単価欄は整数のみ入力できます。
　小数点以下が発生する場合は、一式金額で入力した上で、備考欄に数量を記入してください。
※［旅費］備考欄に内訳や区間を明記してください。
※［宣伝・印刷費］印刷物は作成部数、送付物は通数を明記してください。
※［記録・配信費］配信に関する経費を計上する場合は、要望書③個表２にも記入してください。</t>
    <rPh sb="121" eb="123">
      <t>シコ</t>
    </rPh>
    <rPh sb="124" eb="127">
      <t>ビイコウ</t>
    </rPh>
    <rPh sb="128" eb="130">
      <t>ホンバン</t>
    </rPh>
    <rPh sb="131" eb="134">
      <t>ドウカイジョウ</t>
    </rPh>
    <rPh sb="135" eb="137">
      <t>ジッシ</t>
    </rPh>
    <rPh sb="139" eb="140">
      <t>トオ</t>
    </rPh>
    <rPh sb="147" eb="148">
      <t>カギ</t>
    </rPh>
    <rPh sb="454" eb="456">
      <t>ハイシン</t>
    </rPh>
    <rPh sb="457" eb="458">
      <t>カン</t>
    </rPh>
    <rPh sb="460" eb="462">
      <t>ケイヒ</t>
    </rPh>
    <rPh sb="463" eb="465">
      <t>ケイジョウ</t>
    </rPh>
    <rPh sb="467" eb="469">
      <t>バアイ</t>
    </rPh>
    <rPh sb="475" eb="477">
      <t>コヒョウ</t>
    </rPh>
    <rPh sb="480" eb="482">
      <t>キニュウ</t>
    </rPh>
    <phoneticPr fontId="24"/>
  </si>
  <si>
    <t>継続採択の場合には、これまでの成果と継続助成の必要性について、
要改善の指摘を受けた場合には、改善の内容を具体的に記入してください。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</si>
</sst>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_ "/>
    <numFmt numFmtId="177" formatCode="#,##0_);[Red]\(#,##0\)"/>
    <numFmt numFmtId="178" formatCode="#,##0_ ;[Red]\-#,##0\ "/>
    <numFmt numFmtId="179" formatCode="000"/>
    <numFmt numFmtId="180" formatCode="0000"/>
    <numFmt numFmtId="181" formatCode="#,##0;&quot;△ &quot;#,##0"/>
    <numFmt numFmtId="182" formatCode="&quot;〔&quot;@&quot;〕&quot;"/>
    <numFmt numFmtId="183" formatCode="m&quot;月&quot;d&quot;日&quot;;@"/>
    <numFmt numFmtId="184" formatCode="#,###"/>
    <numFmt numFmtId="185" formatCode="0_);[Red]\(0\)"/>
    <numFmt numFmtId="186" formatCode="yyyy&quot;年&quot;m&quot;月&quot;d&quot;日&quot;;@"/>
    <numFmt numFmtId="187" formatCode="#,###\ &quot;千&quot;&quot;円&quot;"/>
  </numFmts>
  <fonts count="9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sz val="48"/>
      <color theme="1"/>
      <name val="HG行書体"/>
      <family val="4"/>
      <charset val="128"/>
    </font>
    <font>
      <b/>
      <u/>
      <sz val="10"/>
      <color theme="1"/>
      <name val="游ゴシック"/>
      <family val="3"/>
      <charset val="128"/>
      <scheme val="minor"/>
    </font>
    <font>
      <u/>
      <sz val="11"/>
      <color theme="1"/>
      <name val="游ゴシック"/>
      <family val="3"/>
      <charset val="128"/>
      <scheme val="minor"/>
    </font>
    <font>
      <sz val="10"/>
      <color rgb="FFFF0000"/>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10"/>
      <name val="游ゴシック"/>
      <family val="3"/>
      <charset val="128"/>
      <scheme val="minor"/>
    </font>
    <font>
      <u/>
      <sz val="14"/>
      <color theme="1"/>
      <name val="游ゴシック"/>
      <family val="3"/>
      <charset val="128"/>
      <scheme val="minor"/>
    </font>
    <font>
      <sz val="12"/>
      <color theme="0"/>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sz val="13"/>
      <color theme="1"/>
      <name val="游ゴシック"/>
      <family val="3"/>
      <charset val="128"/>
      <scheme val="minor"/>
    </font>
    <font>
      <b/>
      <u/>
      <sz val="20"/>
      <color rgb="FF000066"/>
      <name val="游ゴシック"/>
      <family val="3"/>
      <charset val="128"/>
      <scheme val="minor"/>
    </font>
    <font>
      <b/>
      <sz val="14"/>
      <color rgb="FF000066"/>
      <name val="游ゴシック"/>
      <family val="3"/>
      <charset val="128"/>
      <scheme val="minor"/>
    </font>
    <font>
      <b/>
      <sz val="12"/>
      <color rgb="FF000066"/>
      <name val="游ゴシック"/>
      <family val="3"/>
      <charset val="128"/>
      <scheme val="minor"/>
    </font>
    <font>
      <sz val="12"/>
      <color indexed="81"/>
      <name val="MS P ゴシック"/>
      <family val="3"/>
      <charset val="128"/>
    </font>
    <font>
      <b/>
      <sz val="16"/>
      <color rgb="FF000066"/>
      <name val="游ゴシック"/>
      <family val="3"/>
      <charset val="128"/>
      <scheme val="minor"/>
    </font>
    <font>
      <b/>
      <sz val="18"/>
      <name val="游ゴシック"/>
      <family val="3"/>
      <charset val="128"/>
      <scheme val="minor"/>
    </font>
    <font>
      <b/>
      <sz val="14"/>
      <name val="游ゴシック"/>
      <family val="3"/>
      <charset val="128"/>
      <scheme val="minor"/>
    </font>
    <font>
      <sz val="12"/>
      <name val="游ゴシック"/>
      <family val="3"/>
      <charset val="128"/>
      <scheme val="minor"/>
    </font>
    <font>
      <b/>
      <sz val="28"/>
      <name val="游ゴシック"/>
      <family val="3"/>
      <charset val="128"/>
      <scheme val="minor"/>
    </font>
    <font>
      <u/>
      <sz val="10"/>
      <color theme="1"/>
      <name val="游ゴシック"/>
      <family val="3"/>
      <charset val="128"/>
      <scheme val="minor"/>
    </font>
    <font>
      <b/>
      <sz val="12"/>
      <color theme="1"/>
      <name val="游ゴシック"/>
      <family val="3"/>
      <charset val="128"/>
      <scheme val="minor"/>
    </font>
    <font>
      <sz val="20"/>
      <color theme="1"/>
      <name val="游ゴシック"/>
      <family val="3"/>
      <charset val="128"/>
      <scheme val="minor"/>
    </font>
    <font>
      <b/>
      <u/>
      <sz val="18"/>
      <color rgb="FF000066"/>
      <name val="游ゴシック"/>
      <family val="3"/>
      <charset val="128"/>
      <scheme val="minor"/>
    </font>
    <font>
      <u/>
      <sz val="20"/>
      <color theme="1"/>
      <name val="游ゴシック"/>
      <family val="3"/>
      <charset val="128"/>
      <scheme val="minor"/>
    </font>
    <font>
      <b/>
      <u/>
      <sz val="16"/>
      <color theme="1"/>
      <name val="游ゴシック"/>
      <family val="3"/>
      <charset val="128"/>
      <scheme val="minor"/>
    </font>
    <font>
      <b/>
      <sz val="13"/>
      <color rgb="FF000066"/>
      <name val="游ゴシック"/>
      <family val="3"/>
      <charset val="128"/>
      <scheme val="minor"/>
    </font>
    <font>
      <b/>
      <sz val="13"/>
      <color theme="1"/>
      <name val="游ゴシック"/>
      <family val="3"/>
      <charset val="128"/>
      <scheme val="minor"/>
    </font>
    <font>
      <sz val="13"/>
      <color rgb="FF000066"/>
      <name val="游ゴシック"/>
      <family val="3"/>
      <charset val="128"/>
      <scheme val="minor"/>
    </font>
    <font>
      <sz val="14"/>
      <color rgb="FF000000"/>
      <name val="游ゴシック"/>
      <family val="3"/>
      <charset val="128"/>
      <scheme val="minor"/>
    </font>
    <font>
      <sz val="11"/>
      <color theme="1"/>
      <name val="游ゴシック"/>
      <family val="2"/>
      <scheme val="minor"/>
    </font>
    <font>
      <sz val="16"/>
      <color rgb="FF000066"/>
      <name val="游ゴシック"/>
      <family val="3"/>
      <charset val="128"/>
      <scheme val="minor"/>
    </font>
    <font>
      <b/>
      <sz val="20"/>
      <color rgb="FF000066"/>
      <name val="游ゴシック"/>
      <family val="3"/>
      <charset val="128"/>
      <scheme val="minor"/>
    </font>
    <font>
      <sz val="11"/>
      <color rgb="FF000000"/>
      <name val="游ゴシック"/>
      <family val="3"/>
      <charset val="128"/>
      <scheme val="minor"/>
    </font>
    <font>
      <u/>
      <sz val="16"/>
      <color theme="1"/>
      <name val="游ゴシック"/>
      <family val="3"/>
      <charset val="128"/>
      <scheme val="minor"/>
    </font>
    <font>
      <u/>
      <sz val="18"/>
      <color theme="1"/>
      <name val="游ゴシック"/>
      <family val="3"/>
      <charset val="128"/>
      <scheme val="minor"/>
    </font>
    <font>
      <sz val="20"/>
      <color rgb="FF000066"/>
      <name val="游ゴシック"/>
      <family val="3"/>
      <charset val="128"/>
      <scheme val="minor"/>
    </font>
    <font>
      <b/>
      <sz val="20"/>
      <color theme="1"/>
      <name val="游ゴシック"/>
      <family val="3"/>
      <charset val="128"/>
      <scheme val="minor"/>
    </font>
    <font>
      <u/>
      <sz val="12"/>
      <color theme="1"/>
      <name val="游ゴシック"/>
      <family val="3"/>
      <charset val="128"/>
      <scheme val="minor"/>
    </font>
    <font>
      <sz val="14"/>
      <color rgb="FF000066"/>
      <name val="游ゴシック"/>
      <family val="3"/>
      <charset val="128"/>
      <scheme val="minor"/>
    </font>
    <font>
      <b/>
      <sz val="16"/>
      <color rgb="FFFF0000"/>
      <name val="游ゴシック"/>
      <family val="3"/>
      <charset val="128"/>
      <scheme val="minor"/>
    </font>
    <font>
      <sz val="12"/>
      <color rgb="FF000000"/>
      <name val="游ゴシック"/>
      <family val="3"/>
      <charset val="128"/>
      <scheme val="minor"/>
    </font>
    <font>
      <b/>
      <sz val="14.5"/>
      <color rgb="FFFF0000"/>
      <name val="游ゴシック"/>
      <family val="3"/>
      <charset val="128"/>
      <scheme val="minor"/>
    </font>
    <font>
      <strike/>
      <sz val="10"/>
      <color theme="1"/>
      <name val="游ゴシック"/>
      <family val="3"/>
      <charset val="128"/>
      <scheme val="minor"/>
    </font>
    <font>
      <sz val="12"/>
      <color theme="1"/>
      <name val="HGPｺﾞｼｯｸM"/>
      <family val="3"/>
      <charset val="128"/>
    </font>
    <font>
      <sz val="12"/>
      <color rgb="FF0070C0"/>
      <name val="游ゴシック"/>
      <family val="3"/>
      <charset val="128"/>
      <scheme val="minor"/>
    </font>
    <font>
      <sz val="12"/>
      <color theme="1"/>
      <name val="游ゴシック"/>
      <family val="3"/>
      <charset val="128"/>
    </font>
    <font>
      <sz val="12"/>
      <color theme="1"/>
      <name val="Segoe UI Symbol"/>
      <family val="3"/>
    </font>
    <font>
      <sz val="12"/>
      <color theme="1"/>
      <name val="ＭＳ Ｐゴシック"/>
      <family val="3"/>
      <charset val="128"/>
    </font>
    <font>
      <b/>
      <sz val="24"/>
      <color rgb="FF000066"/>
      <name val="游ゴシック"/>
      <family val="3"/>
      <charset val="128"/>
      <scheme val="minor"/>
    </font>
    <font>
      <b/>
      <sz val="18"/>
      <color rgb="FF000066"/>
      <name val="游ゴシック"/>
      <family val="3"/>
      <charset val="128"/>
      <scheme val="minor"/>
    </font>
    <font>
      <sz val="12"/>
      <color rgb="FF000066"/>
      <name val="游ゴシック"/>
      <family val="3"/>
      <charset val="128"/>
      <scheme val="minor"/>
    </font>
    <font>
      <b/>
      <u/>
      <sz val="12"/>
      <color rgb="FF000066"/>
      <name val="游ゴシック"/>
      <family val="3"/>
      <charset val="128"/>
      <scheme val="minor"/>
    </font>
    <font>
      <sz val="26"/>
      <color theme="1"/>
      <name val="游ゴシック"/>
      <family val="3"/>
      <charset val="128"/>
      <scheme val="minor"/>
    </font>
    <font>
      <b/>
      <sz val="20"/>
      <color rgb="FFFF0000"/>
      <name val="游ゴシック"/>
      <family val="3"/>
      <charset val="128"/>
      <scheme val="minor"/>
    </font>
  </fonts>
  <fills count="15">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7C1D4"/>
        <bgColor indexed="64"/>
      </patternFill>
    </fill>
  </fills>
  <borders count="21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diagonalUp="1">
      <left style="thin">
        <color theme="0"/>
      </left>
      <right style="thin">
        <color theme="0"/>
      </right>
      <top style="thin">
        <color theme="0"/>
      </top>
      <bottom style="thin">
        <color theme="0"/>
      </bottom>
      <diagonal style="thin">
        <color theme="0"/>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medium">
        <color rgb="FF000066"/>
      </left>
      <right style="medium">
        <color rgb="FF000066"/>
      </right>
      <top style="medium">
        <color rgb="FF000066"/>
      </top>
      <bottom style="medium">
        <color rgb="FF000066"/>
      </bottom>
      <diagonal/>
    </border>
    <border>
      <left/>
      <right style="hair">
        <color indexed="64"/>
      </right>
      <top style="hair">
        <color indexed="64"/>
      </top>
      <bottom/>
      <diagonal/>
    </border>
    <border>
      <left/>
      <right/>
      <top style="medium">
        <color rgb="FF000066"/>
      </top>
      <bottom/>
      <diagonal/>
    </border>
    <border>
      <left/>
      <right/>
      <top/>
      <bottom style="medium">
        <color rgb="FF000066"/>
      </bottom>
      <diagonal/>
    </border>
    <border>
      <left/>
      <right style="medium">
        <color rgb="FF000066"/>
      </right>
      <top/>
      <bottom style="medium">
        <color rgb="FF000066"/>
      </bottom>
      <diagonal/>
    </border>
    <border>
      <left/>
      <right/>
      <top/>
      <bottom style="thin">
        <color rgb="FF000066"/>
      </bottom>
      <diagonal/>
    </border>
    <border>
      <left style="medium">
        <color indexed="64"/>
      </left>
      <right/>
      <top style="thin">
        <color rgb="FF000066"/>
      </top>
      <bottom style="thin">
        <color rgb="FF000066"/>
      </bottom>
      <diagonal/>
    </border>
    <border>
      <left/>
      <right/>
      <top style="thin">
        <color rgb="FF000066"/>
      </top>
      <bottom style="thin">
        <color rgb="FF000066"/>
      </bottom>
      <diagonal/>
    </border>
    <border>
      <left style="medium">
        <color indexed="64"/>
      </left>
      <right/>
      <top/>
      <bottom style="thin">
        <color rgb="FF000066"/>
      </bottom>
      <diagonal/>
    </border>
    <border>
      <left style="medium">
        <color indexed="64"/>
      </left>
      <right/>
      <top style="medium">
        <color rgb="FF000066"/>
      </top>
      <bottom/>
      <diagonal/>
    </border>
    <border>
      <left style="medium">
        <color indexed="64"/>
      </left>
      <right/>
      <top style="medium">
        <color rgb="FF000066"/>
      </top>
      <bottom style="medium">
        <color rgb="FF000066"/>
      </bottom>
      <diagonal/>
    </border>
    <border>
      <left style="medium">
        <color indexed="64"/>
      </left>
      <right/>
      <top/>
      <bottom style="medium">
        <color rgb="FF000066"/>
      </bottom>
      <diagonal/>
    </border>
    <border>
      <left/>
      <right/>
      <top style="medium">
        <color rgb="FF000066"/>
      </top>
      <bottom style="medium">
        <color rgb="FF000066"/>
      </bottom>
      <diagonal/>
    </border>
    <border>
      <left/>
      <right style="medium">
        <color rgb="FF000066"/>
      </right>
      <top style="medium">
        <color rgb="FF000066"/>
      </top>
      <bottom style="medium">
        <color rgb="FF000066"/>
      </bottom>
      <diagonal/>
    </border>
    <border>
      <left style="medium">
        <color indexed="64"/>
      </left>
      <right/>
      <top style="thin">
        <color rgb="FF000066"/>
      </top>
      <bottom/>
      <diagonal/>
    </border>
    <border>
      <left style="thin">
        <color indexed="64"/>
      </left>
      <right/>
      <top style="medium">
        <color indexed="64"/>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hair">
        <color indexed="64"/>
      </top>
      <bottom/>
      <diagonal/>
    </border>
    <border>
      <left/>
      <right/>
      <top style="thin">
        <color rgb="FF000066"/>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rgb="FF000066"/>
      </top>
      <bottom style="medium">
        <color rgb="FF000066"/>
      </bottom>
      <diagonal/>
    </border>
    <border>
      <left/>
      <right/>
      <top style="thin">
        <color rgb="FF000066"/>
      </top>
      <bottom style="medium">
        <color rgb="FF000066"/>
      </bottom>
      <diagonal/>
    </border>
    <border>
      <left/>
      <right style="medium">
        <color indexed="64"/>
      </right>
      <top/>
      <bottom style="hair">
        <color indexed="64"/>
      </bottom>
      <diagonal/>
    </border>
  </borders>
  <cellStyleXfs count="11">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xf numFmtId="0" fontId="2" fillId="0" borderId="0">
      <alignment vertical="center"/>
    </xf>
    <xf numFmtId="0" fontId="1" fillId="0" borderId="0">
      <alignment vertical="center"/>
    </xf>
    <xf numFmtId="0" fontId="67" fillId="0" borderId="0"/>
    <xf numFmtId="0" fontId="1" fillId="0" borderId="0">
      <alignment vertical="center"/>
    </xf>
    <xf numFmtId="0" fontId="1" fillId="0" borderId="0">
      <alignment vertical="center"/>
    </xf>
  </cellStyleXfs>
  <cellXfs count="1257">
    <xf numFmtId="0" fontId="0" fillId="0" borderId="0" xfId="0">
      <alignment vertical="center"/>
    </xf>
    <xf numFmtId="0" fontId="14" fillId="0" borderId="0" xfId="3" applyFont="1">
      <alignment vertical="center"/>
    </xf>
    <xf numFmtId="0" fontId="15" fillId="0" borderId="0" xfId="3" applyFont="1" applyAlignment="1">
      <alignment horizontal="left" vertical="center" indent="1"/>
    </xf>
    <xf numFmtId="0" fontId="14" fillId="0" borderId="0" xfId="3" applyFont="1" applyAlignment="1">
      <alignment horizontal="justify" vertical="center"/>
    </xf>
    <xf numFmtId="0" fontId="22" fillId="0" borderId="0" xfId="0" applyFont="1">
      <alignment vertical="center"/>
    </xf>
    <xf numFmtId="0" fontId="14" fillId="0" borderId="0" xfId="0" applyFont="1">
      <alignment vertical="center"/>
    </xf>
    <xf numFmtId="0" fontId="28" fillId="0" borderId="0" xfId="0" applyFont="1">
      <alignment vertical="center"/>
    </xf>
    <xf numFmtId="0" fontId="29" fillId="0" borderId="0" xfId="0" applyFont="1">
      <alignment vertical="center"/>
    </xf>
    <xf numFmtId="0" fontId="14" fillId="0" borderId="16" xfId="0" applyFont="1" applyBorder="1">
      <alignment vertical="center"/>
    </xf>
    <xf numFmtId="0" fontId="14" fillId="0" borderId="51" xfId="0" applyFont="1" applyBorder="1">
      <alignment vertical="center"/>
    </xf>
    <xf numFmtId="0" fontId="14" fillId="0" borderId="44" xfId="0" applyFont="1" applyBorder="1">
      <alignment vertical="center"/>
    </xf>
    <xf numFmtId="0" fontId="14" fillId="0" borderId="77" xfId="0" applyFont="1" applyBorder="1">
      <alignment vertical="center"/>
    </xf>
    <xf numFmtId="0" fontId="14" fillId="0" borderId="117" xfId="0" applyFont="1" applyBorder="1">
      <alignment vertical="center"/>
    </xf>
    <xf numFmtId="0" fontId="14" fillId="0" borderId="16" xfId="0" applyFont="1" applyBorder="1" applyAlignment="1">
      <alignment vertical="center" wrapText="1"/>
    </xf>
    <xf numFmtId="0" fontId="14" fillId="0" borderId="17" xfId="0" applyFont="1" applyBorder="1" applyAlignment="1">
      <alignment vertical="center" wrapText="1"/>
    </xf>
    <xf numFmtId="0" fontId="0" fillId="0" borderId="0" xfId="0" applyAlignment="1"/>
    <xf numFmtId="178" fontId="11"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184"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10" borderId="67" xfId="0" applyNumberFormat="1" applyFill="1" applyBorder="1" applyAlignment="1">
      <alignment vertical="top"/>
    </xf>
    <xf numFmtId="0" fontId="0" fillId="10" borderId="67" xfId="0" applyFill="1" applyBorder="1" applyAlignment="1">
      <alignment vertical="top"/>
    </xf>
    <xf numFmtId="0" fontId="0" fillId="10" borderId="99" xfId="0" applyFill="1" applyBorder="1" applyAlignment="1">
      <alignment vertical="top"/>
    </xf>
    <xf numFmtId="0" fontId="10" fillId="0" borderId="0" xfId="3">
      <alignment vertical="center"/>
    </xf>
    <xf numFmtId="0" fontId="10" fillId="0" borderId="0" xfId="3" applyAlignment="1">
      <alignment horizontal="left" vertical="center"/>
    </xf>
    <xf numFmtId="0" fontId="25" fillId="0" borderId="0" xfId="3" applyFont="1" applyAlignment="1">
      <alignment horizontal="center" vertical="center" wrapText="1"/>
    </xf>
    <xf numFmtId="177" fontId="10" fillId="0" borderId="0" xfId="2" applyNumberFormat="1" applyFont="1" applyFill="1" applyBorder="1" applyAlignment="1" applyProtection="1">
      <alignment horizontal="left" vertical="top"/>
    </xf>
    <xf numFmtId="177" fontId="10" fillId="0" borderId="0" xfId="2" applyNumberFormat="1" applyFont="1" applyFill="1" applyBorder="1" applyAlignment="1" applyProtection="1">
      <alignment horizontal="right" vertical="top"/>
    </xf>
    <xf numFmtId="0" fontId="22" fillId="0" borderId="0" xfId="0" applyFont="1" applyAlignment="1">
      <alignment horizontal="right" vertical="top"/>
    </xf>
    <xf numFmtId="0" fontId="10" fillId="0" borderId="0" xfId="0" applyFont="1">
      <alignment vertical="center"/>
    </xf>
    <xf numFmtId="178" fontId="12" fillId="0" borderId="0" xfId="2" applyNumberFormat="1" applyFont="1" applyFill="1" applyBorder="1" applyProtection="1">
      <alignment vertical="center"/>
    </xf>
    <xf numFmtId="0" fontId="12" fillId="0" borderId="0" xfId="3" applyFont="1">
      <alignment vertical="center"/>
    </xf>
    <xf numFmtId="0" fontId="12" fillId="0" borderId="0" xfId="0" applyFont="1">
      <alignment vertical="center"/>
    </xf>
    <xf numFmtId="0" fontId="17" fillId="11" borderId="43" xfId="3" applyFont="1" applyFill="1" applyBorder="1" applyAlignment="1">
      <alignment horizontal="left" vertical="center"/>
    </xf>
    <xf numFmtId="0" fontId="12" fillId="11" borderId="15" xfId="3" applyFont="1" applyFill="1" applyBorder="1" applyAlignment="1">
      <alignment horizontal="left" vertical="center"/>
    </xf>
    <xf numFmtId="0" fontId="36" fillId="0" borderId="0" xfId="3" applyFont="1">
      <alignment vertical="center"/>
    </xf>
    <xf numFmtId="0" fontId="12" fillId="11" borderId="16" xfId="3" applyFont="1" applyFill="1" applyBorder="1" applyAlignment="1">
      <alignment horizontal="left" vertical="center"/>
    </xf>
    <xf numFmtId="0" fontId="34" fillId="0" borderId="0" xfId="0" applyFont="1" applyAlignment="1">
      <alignment vertical="center" wrapText="1" shrinkToFit="1"/>
    </xf>
    <xf numFmtId="0" fontId="12" fillId="11" borderId="16" xfId="3" applyFont="1" applyFill="1" applyBorder="1">
      <alignment vertical="center"/>
    </xf>
    <xf numFmtId="0" fontId="34" fillId="0" borderId="0" xfId="0" applyFont="1">
      <alignment vertical="center"/>
    </xf>
    <xf numFmtId="177" fontId="12" fillId="0" borderId="0" xfId="2" applyNumberFormat="1" applyFont="1" applyBorder="1" applyAlignment="1" applyProtection="1">
      <alignment vertical="top" wrapText="1" shrinkToFit="1"/>
    </xf>
    <xf numFmtId="177" fontId="12" fillId="0" borderId="0" xfId="2" applyNumberFormat="1" applyFont="1" applyBorder="1" applyAlignment="1" applyProtection="1">
      <alignment horizontal="right" vertical="top" wrapText="1" shrinkToFit="1"/>
    </xf>
    <xf numFmtId="0" fontId="12" fillId="0" borderId="0" xfId="0" applyFont="1" applyAlignment="1">
      <alignment horizontal="center" vertical="center"/>
    </xf>
    <xf numFmtId="0" fontId="12" fillId="3" borderId="151" xfId="0" applyFont="1" applyFill="1" applyBorder="1" applyAlignment="1">
      <alignment horizontal="center" vertical="center" shrinkToFit="1"/>
    </xf>
    <xf numFmtId="184" fontId="13" fillId="3" borderId="87" xfId="0" applyNumberFormat="1" applyFont="1" applyFill="1" applyBorder="1" applyAlignment="1">
      <alignment horizontal="center" vertical="center" shrinkToFit="1"/>
    </xf>
    <xf numFmtId="0" fontId="12" fillId="3" borderId="129" xfId="0" applyFont="1" applyFill="1" applyBorder="1" applyAlignment="1">
      <alignment horizontal="center" vertical="center" shrinkToFit="1"/>
    </xf>
    <xf numFmtId="177" fontId="12" fillId="3" borderId="129" xfId="0" applyNumberFormat="1" applyFont="1" applyFill="1" applyBorder="1" applyAlignment="1">
      <alignment horizontal="center" vertical="center" shrinkToFit="1"/>
    </xf>
    <xf numFmtId="177" fontId="12" fillId="3" borderId="104" xfId="0" applyNumberFormat="1" applyFont="1" applyFill="1" applyBorder="1" applyAlignment="1">
      <alignment horizontal="center" vertical="center" shrinkToFit="1"/>
    </xf>
    <xf numFmtId="177" fontId="12" fillId="3" borderId="153" xfId="0" applyNumberFormat="1" applyFont="1" applyFill="1" applyBorder="1" applyAlignment="1">
      <alignment horizontal="center" vertical="center" shrinkToFit="1"/>
    </xf>
    <xf numFmtId="177" fontId="12" fillId="3" borderId="152" xfId="0" applyNumberFormat="1" applyFont="1" applyFill="1" applyBorder="1" applyAlignment="1">
      <alignment horizontal="center" vertical="center" shrinkToFit="1"/>
    </xf>
    <xf numFmtId="0" fontId="12" fillId="3" borderId="133" xfId="0" applyFont="1" applyFill="1" applyBorder="1" applyAlignment="1">
      <alignment vertical="center" shrinkToFit="1"/>
    </xf>
    <xf numFmtId="177" fontId="13" fillId="10" borderId="152" xfId="0" applyNumberFormat="1" applyFont="1" applyFill="1" applyBorder="1" applyAlignment="1">
      <alignment vertical="top"/>
    </xf>
    <xf numFmtId="0" fontId="37" fillId="11" borderId="134" xfId="0" applyFont="1" applyFill="1" applyBorder="1" applyAlignment="1">
      <alignment horizontal="left" vertical="center"/>
    </xf>
    <xf numFmtId="0" fontId="37" fillId="11" borderId="134" xfId="0" applyFont="1" applyFill="1" applyBorder="1">
      <alignment vertical="center"/>
    </xf>
    <xf numFmtId="0" fontId="37" fillId="11" borderId="104" xfId="0" applyFont="1" applyFill="1" applyBorder="1">
      <alignment vertical="center"/>
    </xf>
    <xf numFmtId="0" fontId="38" fillId="11" borderId="29" xfId="0" applyFont="1" applyFill="1" applyBorder="1" applyAlignment="1">
      <alignment vertical="center" shrinkToFit="1"/>
    </xf>
    <xf numFmtId="0" fontId="38" fillId="11" borderId="132" xfId="0" applyFont="1" applyFill="1" applyBorder="1" applyAlignment="1">
      <alignment vertical="center" shrinkToFit="1"/>
    </xf>
    <xf numFmtId="0" fontId="38" fillId="11" borderId="29" xfId="0" applyFont="1" applyFill="1" applyBorder="1">
      <alignment vertical="center"/>
    </xf>
    <xf numFmtId="0" fontId="38" fillId="11" borderId="132" xfId="0" applyFont="1" applyFill="1" applyBorder="1">
      <alignment vertical="center"/>
    </xf>
    <xf numFmtId="0" fontId="38" fillId="11" borderId="29" xfId="0" applyFont="1" applyFill="1" applyBorder="1" applyAlignment="1">
      <alignment horizontal="left" vertical="center"/>
    </xf>
    <xf numFmtId="0" fontId="38" fillId="11" borderId="132" xfId="0" applyFont="1" applyFill="1" applyBorder="1" applyAlignment="1">
      <alignment horizontal="left" vertical="center"/>
    </xf>
    <xf numFmtId="0" fontId="19" fillId="0" borderId="0" xfId="3" applyFont="1">
      <alignment vertical="center"/>
    </xf>
    <xf numFmtId="0" fontId="30" fillId="0" borderId="0" xfId="0" applyFont="1" applyAlignment="1">
      <alignment vertical="center" shrinkToFit="1"/>
    </xf>
    <xf numFmtId="0" fontId="15" fillId="0" borderId="0" xfId="3" applyFont="1">
      <alignment vertical="center"/>
    </xf>
    <xf numFmtId="0" fontId="17" fillId="12" borderId="34" xfId="3" applyFont="1" applyFill="1" applyBorder="1" applyAlignment="1">
      <alignment horizontal="left" vertical="center"/>
    </xf>
    <xf numFmtId="0" fontId="12" fillId="12" borderId="34" xfId="3" applyFont="1" applyFill="1" applyBorder="1" applyAlignment="1">
      <alignment horizontal="left" vertical="center"/>
    </xf>
    <xf numFmtId="0" fontId="12" fillId="3" borderId="54" xfId="3" applyFont="1" applyFill="1" applyBorder="1" applyAlignment="1">
      <alignment horizontal="center" vertical="center"/>
    </xf>
    <xf numFmtId="0" fontId="12" fillId="11" borderId="39" xfId="3" applyFont="1" applyFill="1" applyBorder="1">
      <alignment vertical="center"/>
    </xf>
    <xf numFmtId="0" fontId="41" fillId="0" borderId="0" xfId="0" applyFont="1" applyAlignment="1">
      <alignment vertical="center" shrinkToFit="1"/>
    </xf>
    <xf numFmtId="0" fontId="0" fillId="0" borderId="0" xfId="3" applyFont="1">
      <alignment vertical="center"/>
    </xf>
    <xf numFmtId="0" fontId="11" fillId="12" borderId="35" xfId="3" applyFont="1" applyFill="1" applyBorder="1" applyAlignment="1">
      <alignment horizontal="left" vertical="center"/>
    </xf>
    <xf numFmtId="0" fontId="0" fillId="12" borderId="35" xfId="3" applyFont="1" applyFill="1" applyBorder="1" applyAlignment="1">
      <alignment horizontal="left" vertical="center"/>
    </xf>
    <xf numFmtId="0" fontId="0" fillId="12" borderId="35" xfId="3" applyFont="1" applyFill="1" applyBorder="1">
      <alignment vertical="center"/>
    </xf>
    <xf numFmtId="0" fontId="0" fillId="12" borderId="36" xfId="3" applyFont="1" applyFill="1" applyBorder="1">
      <alignment vertical="center"/>
    </xf>
    <xf numFmtId="184" fontId="0" fillId="0" borderId="0" xfId="3" applyNumberFormat="1" applyFont="1" applyAlignment="1">
      <alignment horizontal="center" vertical="center"/>
    </xf>
    <xf numFmtId="184" fontId="0" fillId="3" borderId="87" xfId="0" applyNumberFormat="1" applyFill="1" applyBorder="1" applyAlignment="1">
      <alignment horizontal="center" vertical="top" shrinkToFit="1"/>
    </xf>
    <xf numFmtId="184" fontId="0" fillId="3" borderId="87" xfId="0" applyNumberFormat="1" applyFill="1" applyBorder="1" applyAlignment="1">
      <alignment horizontal="center" vertical="center" shrinkToFit="1"/>
    </xf>
    <xf numFmtId="184" fontId="0" fillId="3" borderId="88" xfId="0" applyNumberFormat="1" applyFill="1" applyBorder="1" applyAlignment="1">
      <alignment horizontal="center" vertical="center" shrinkToFit="1"/>
    </xf>
    <xf numFmtId="184" fontId="0" fillId="3" borderId="143" xfId="0" applyNumberFormat="1" applyFill="1" applyBorder="1" applyAlignment="1">
      <alignment horizontal="center" vertical="center" shrinkToFit="1"/>
    </xf>
    <xf numFmtId="0" fontId="12" fillId="3" borderId="155" xfId="0" applyFont="1" applyFill="1" applyBorder="1" applyAlignment="1">
      <alignment horizontal="center" vertical="center" shrinkToFit="1"/>
    </xf>
    <xf numFmtId="177" fontId="12" fillId="3" borderId="155" xfId="0" applyNumberFormat="1" applyFont="1" applyFill="1" applyBorder="1" applyAlignment="1">
      <alignment horizontal="center" vertical="center" shrinkToFit="1"/>
    </xf>
    <xf numFmtId="177" fontId="12" fillId="3" borderId="125" xfId="0" applyNumberFormat="1" applyFont="1" applyFill="1" applyBorder="1" applyAlignment="1">
      <alignment horizontal="center" vertical="center" shrinkToFit="1"/>
    </xf>
    <xf numFmtId="0" fontId="0" fillId="0" borderId="0" xfId="0" applyAlignment="1">
      <alignment vertical="center" shrinkToFit="1"/>
    </xf>
    <xf numFmtId="0" fontId="14" fillId="0" borderId="0" xfId="3" applyFont="1" applyAlignment="1">
      <alignment vertical="center" shrinkToFit="1"/>
    </xf>
    <xf numFmtId="0" fontId="12" fillId="12" borderId="34" xfId="3" applyFont="1" applyFill="1" applyBorder="1" applyAlignment="1">
      <alignment horizontal="left" vertical="center" shrinkToFit="1"/>
    </xf>
    <xf numFmtId="0" fontId="12" fillId="11" borderId="15" xfId="3" applyFont="1" applyFill="1" applyBorder="1" applyAlignment="1">
      <alignment horizontal="left" vertical="center" shrinkToFit="1"/>
    </xf>
    <xf numFmtId="0" fontId="12" fillId="3" borderId="62" xfId="3" applyFont="1" applyFill="1" applyBorder="1" applyAlignment="1">
      <alignment vertical="center" shrinkToFit="1"/>
    </xf>
    <xf numFmtId="184" fontId="12" fillId="10" borderId="44" xfId="3" applyNumberFormat="1" applyFont="1" applyFill="1" applyBorder="1" applyAlignment="1">
      <alignment horizontal="center" vertical="center" shrinkToFit="1"/>
    </xf>
    <xf numFmtId="184" fontId="12" fillId="10" borderId="16" xfId="3" applyNumberFormat="1" applyFont="1" applyFill="1" applyBorder="1" applyAlignment="1">
      <alignment horizontal="center" vertical="center" shrinkToFit="1"/>
    </xf>
    <xf numFmtId="184" fontId="12" fillId="10" borderId="40" xfId="3" applyNumberFormat="1" applyFont="1" applyFill="1" applyBorder="1" applyAlignment="1">
      <alignment horizontal="center" vertical="center" shrinkToFit="1"/>
    </xf>
    <xf numFmtId="0" fontId="10" fillId="0" borderId="0" xfId="3" applyAlignment="1">
      <alignment horizontal="left" vertical="center" shrinkToFit="1"/>
    </xf>
    <xf numFmtId="0" fontId="39" fillId="0" borderId="0" xfId="3" applyFont="1" applyAlignment="1">
      <alignment horizontal="right" vertical="center"/>
    </xf>
    <xf numFmtId="0" fontId="39" fillId="0" borderId="0" xfId="3" applyFont="1" applyAlignment="1">
      <alignment horizontal="left" vertical="center" shrinkToFit="1"/>
    </xf>
    <xf numFmtId="0" fontId="39" fillId="0" borderId="0" xfId="3" applyFont="1" applyAlignment="1" applyProtection="1">
      <alignment horizontal="center" vertical="center"/>
      <protection locked="0" hidden="1"/>
    </xf>
    <xf numFmtId="0" fontId="14" fillId="6" borderId="44" xfId="3" applyFont="1" applyFill="1" applyBorder="1">
      <alignment vertical="center"/>
    </xf>
    <xf numFmtId="0" fontId="14" fillId="6" borderId="15" xfId="3" applyFont="1" applyFill="1" applyBorder="1">
      <alignment vertical="center"/>
    </xf>
    <xf numFmtId="0" fontId="14" fillId="6" borderId="45" xfId="3" applyFont="1" applyFill="1" applyBorder="1">
      <alignment vertical="center"/>
    </xf>
    <xf numFmtId="0" fontId="14" fillId="6" borderId="16" xfId="3" applyFont="1" applyFill="1" applyBorder="1" applyAlignment="1">
      <alignment vertical="top"/>
    </xf>
    <xf numFmtId="0" fontId="14" fillId="6" borderId="83" xfId="3" applyFont="1" applyFill="1" applyBorder="1" applyAlignment="1">
      <alignment vertical="top"/>
    </xf>
    <xf numFmtId="0" fontId="14" fillId="6" borderId="38" xfId="3" applyFont="1" applyFill="1" applyBorder="1" applyAlignment="1">
      <alignment vertical="top"/>
    </xf>
    <xf numFmtId="0" fontId="14" fillId="6" borderId="135" xfId="3" applyFont="1" applyFill="1" applyBorder="1" applyAlignment="1">
      <alignment horizontal="left" vertical="center"/>
    </xf>
    <xf numFmtId="0" fontId="14" fillId="6" borderId="30" xfId="3" applyFont="1" applyFill="1" applyBorder="1">
      <alignment vertical="center"/>
    </xf>
    <xf numFmtId="0" fontId="14" fillId="6" borderId="49" xfId="3" applyFont="1" applyFill="1" applyBorder="1">
      <alignment vertical="center"/>
    </xf>
    <xf numFmtId="0" fontId="0" fillId="6" borderId="85" xfId="0" applyFill="1" applyBorder="1">
      <alignment vertical="center"/>
    </xf>
    <xf numFmtId="0" fontId="0" fillId="6" borderId="85" xfId="0" applyFill="1" applyBorder="1" applyAlignment="1">
      <alignment vertical="center" shrinkToFit="1"/>
    </xf>
    <xf numFmtId="0" fontId="0" fillId="0" borderId="16" xfId="0" applyBorder="1">
      <alignment vertical="center"/>
    </xf>
    <xf numFmtId="0" fontId="0" fillId="0" borderId="161" xfId="0" applyBorder="1" applyAlignment="1">
      <alignment vertical="center" shrinkToFit="1"/>
    </xf>
    <xf numFmtId="0" fontId="0" fillId="0" borderId="162" xfId="0" applyBorder="1" applyAlignment="1">
      <alignment vertical="center" shrinkToFit="1"/>
    </xf>
    <xf numFmtId="0" fontId="0" fillId="13" borderId="163" xfId="0" applyFill="1" applyBorder="1">
      <alignment vertical="center"/>
    </xf>
    <xf numFmtId="0" fontId="0" fillId="0" borderId="0" xfId="0" applyAlignment="1">
      <alignment horizontal="right" vertical="center"/>
    </xf>
    <xf numFmtId="0" fontId="23" fillId="0" borderId="164" xfId="0" applyFont="1" applyBorder="1" applyAlignment="1">
      <alignment vertical="center" shrinkToFit="1"/>
    </xf>
    <xf numFmtId="0" fontId="23" fillId="0" borderId="165" xfId="0" applyFont="1" applyBorder="1" applyAlignment="1">
      <alignment vertical="center" shrinkToFit="1"/>
    </xf>
    <xf numFmtId="0" fontId="23" fillId="13" borderId="164" xfId="0" applyFont="1" applyFill="1" applyBorder="1" applyAlignment="1">
      <alignment vertical="center" shrinkToFit="1"/>
    </xf>
    <xf numFmtId="0" fontId="0" fillId="0" borderId="164" xfId="0" applyBorder="1">
      <alignment vertical="center"/>
    </xf>
    <xf numFmtId="0" fontId="23" fillId="0" borderId="59" xfId="0" applyFont="1" applyBorder="1" applyAlignment="1">
      <alignment vertical="center" shrinkToFit="1"/>
    </xf>
    <xf numFmtId="0" fontId="23" fillId="0" borderId="166" xfId="0" applyFont="1" applyBorder="1" applyAlignment="1">
      <alignment vertical="center" shrinkToFit="1"/>
    </xf>
    <xf numFmtId="0" fontId="23" fillId="13" borderId="59" xfId="0" applyFont="1" applyFill="1" applyBorder="1" applyAlignment="1">
      <alignment vertical="center" shrinkToFit="1"/>
    </xf>
    <xf numFmtId="0" fontId="0" fillId="0" borderId="59" xfId="0" applyBorder="1">
      <alignment vertical="center"/>
    </xf>
    <xf numFmtId="0" fontId="23" fillId="13" borderId="59" xfId="0" applyFont="1" applyFill="1" applyBorder="1" applyAlignment="1">
      <alignment horizontal="center" vertical="center" shrinkToFit="1"/>
    </xf>
    <xf numFmtId="0" fontId="23" fillId="0" borderId="20" xfId="0" applyFont="1" applyBorder="1" applyAlignment="1">
      <alignment vertical="center" shrinkToFit="1"/>
    </xf>
    <xf numFmtId="0" fontId="23" fillId="0" borderId="167" xfId="0" applyFont="1" applyBorder="1" applyAlignment="1">
      <alignment vertical="center" shrinkToFit="1"/>
    </xf>
    <xf numFmtId="0" fontId="0" fillId="7" borderId="20" xfId="0" applyFill="1" applyBorder="1">
      <alignment vertical="center"/>
    </xf>
    <xf numFmtId="0" fontId="0" fillId="0" borderId="61" xfId="0" applyBorder="1">
      <alignment vertical="center"/>
    </xf>
    <xf numFmtId="0" fontId="0" fillId="0" borderId="168" xfId="0" applyBorder="1">
      <alignment vertical="center"/>
    </xf>
    <xf numFmtId="0" fontId="23" fillId="13" borderId="61" xfId="0" applyFont="1" applyFill="1" applyBorder="1" applyAlignment="1">
      <alignment horizontal="center" vertical="center" shrinkToFit="1"/>
    </xf>
    <xf numFmtId="0" fontId="0" fillId="0" borderId="166" xfId="0" applyBorder="1">
      <alignment vertical="center"/>
    </xf>
    <xf numFmtId="14" fontId="0" fillId="0" borderId="59" xfId="0" applyNumberFormat="1" applyBorder="1">
      <alignment vertical="center"/>
    </xf>
    <xf numFmtId="0" fontId="11" fillId="0" borderId="0" xfId="0" applyFont="1">
      <alignment vertical="center"/>
    </xf>
    <xf numFmtId="0" fontId="0" fillId="0" borderId="20" xfId="0" applyBorder="1">
      <alignment vertical="center"/>
    </xf>
    <xf numFmtId="0" fontId="0" fillId="0" borderId="167" xfId="0" applyBorder="1">
      <alignment vertical="center"/>
    </xf>
    <xf numFmtId="14" fontId="0" fillId="0" borderId="20" xfId="0" applyNumberFormat="1" applyBorder="1">
      <alignment vertical="center"/>
    </xf>
    <xf numFmtId="0" fontId="0" fillId="0" borderId="59" xfId="0" applyBorder="1" applyAlignment="1">
      <alignment vertical="center" wrapText="1"/>
    </xf>
    <xf numFmtId="0" fontId="0" fillId="13" borderId="59" xfId="0" applyFill="1" applyBorder="1" applyAlignment="1">
      <alignment vertical="center" shrinkToFit="1"/>
    </xf>
    <xf numFmtId="0" fontId="0" fillId="0" borderId="59" xfId="0" applyBorder="1" applyAlignment="1">
      <alignment vertical="center" wrapText="1" shrinkToFit="1"/>
    </xf>
    <xf numFmtId="0" fontId="23" fillId="0" borderId="59" xfId="0" applyFont="1" applyBorder="1" applyAlignment="1">
      <alignment vertical="center" wrapText="1" shrinkToFit="1"/>
    </xf>
    <xf numFmtId="0" fontId="23" fillId="0" borderId="20" xfId="0" applyFont="1" applyBorder="1" applyAlignment="1">
      <alignment vertical="center" wrapText="1" shrinkToFit="1"/>
    </xf>
    <xf numFmtId="0" fontId="23" fillId="0" borderId="61" xfId="0" applyFont="1" applyBorder="1" applyAlignment="1">
      <alignment vertical="center" shrinkToFit="1"/>
    </xf>
    <xf numFmtId="0" fontId="0" fillId="13" borderId="61" xfId="0" applyFill="1" applyBorder="1" applyAlignment="1">
      <alignment vertical="center" shrinkToFit="1"/>
    </xf>
    <xf numFmtId="14" fontId="0" fillId="0" borderId="61" xfId="0" applyNumberFormat="1" applyBorder="1">
      <alignment vertical="center"/>
    </xf>
    <xf numFmtId="0" fontId="0" fillId="7" borderId="59" xfId="0" applyFill="1" applyBorder="1">
      <alignment vertical="center"/>
    </xf>
    <xf numFmtId="0" fontId="23" fillId="0" borderId="168" xfId="0" applyFont="1" applyBorder="1" applyAlignment="1">
      <alignment vertical="center" shrinkToFit="1"/>
    </xf>
    <xf numFmtId="0" fontId="23" fillId="13" borderId="61" xfId="0" applyFont="1" applyFill="1" applyBorder="1" applyAlignment="1">
      <alignment vertical="center" shrinkToFit="1"/>
    </xf>
    <xf numFmtId="0" fontId="0" fillId="0" borderId="60" xfId="0" applyBorder="1">
      <alignment vertical="center"/>
    </xf>
    <xf numFmtId="0" fontId="0" fillId="0" borderId="169" xfId="0" applyBorder="1">
      <alignment vertical="center"/>
    </xf>
    <xf numFmtId="0" fontId="23" fillId="13" borderId="60" xfId="0" applyFont="1" applyFill="1" applyBorder="1" applyAlignment="1">
      <alignment horizontal="center" vertical="center" shrinkToFit="1"/>
    </xf>
    <xf numFmtId="14" fontId="0" fillId="0" borderId="60" xfId="0" applyNumberFormat="1" applyBorder="1">
      <alignment vertical="center"/>
    </xf>
    <xf numFmtId="0" fontId="23" fillId="13" borderId="20" xfId="0" applyFont="1" applyFill="1" applyBorder="1" applyAlignment="1">
      <alignment horizontal="center" vertical="center" shrinkToFit="1"/>
    </xf>
    <xf numFmtId="0" fontId="0" fillId="7" borderId="61" xfId="0" applyFill="1" applyBorder="1">
      <alignment vertical="center"/>
    </xf>
    <xf numFmtId="0" fontId="23" fillId="0" borderId="76" xfId="0" applyFont="1" applyBorder="1" applyAlignment="1">
      <alignment vertical="center" shrinkToFit="1"/>
    </xf>
    <xf numFmtId="0" fontId="23" fillId="0" borderId="170" xfId="0" applyFont="1" applyBorder="1" applyAlignment="1">
      <alignment vertical="center" shrinkToFit="1"/>
    </xf>
    <xf numFmtId="0" fontId="23" fillId="13" borderId="76" xfId="0" applyFont="1" applyFill="1" applyBorder="1" applyAlignment="1">
      <alignment horizontal="center" vertical="center" shrinkToFit="1"/>
    </xf>
    <xf numFmtId="0" fontId="0" fillId="0" borderId="76" xfId="0" applyBorder="1">
      <alignment vertical="center"/>
    </xf>
    <xf numFmtId="0" fontId="23" fillId="0" borderId="171" xfId="0" applyFont="1" applyBorder="1" applyAlignment="1">
      <alignment vertical="center" shrinkToFit="1"/>
    </xf>
    <xf numFmtId="0" fontId="23" fillId="0" borderId="172" xfId="0" applyFont="1" applyBorder="1" applyAlignment="1">
      <alignment vertical="center" shrinkToFit="1"/>
    </xf>
    <xf numFmtId="0" fontId="23" fillId="13" borderId="58" xfId="0" applyFont="1" applyFill="1" applyBorder="1" applyAlignment="1">
      <alignment horizontal="center" vertical="center" shrinkToFit="1"/>
    </xf>
    <xf numFmtId="0" fontId="0" fillId="13" borderId="173" xfId="0" applyFill="1" applyBorder="1">
      <alignment vertical="center"/>
    </xf>
    <xf numFmtId="0" fontId="23" fillId="0" borderId="174" xfId="0" applyFont="1" applyBorder="1" applyAlignment="1">
      <alignment vertical="center" shrinkToFit="1"/>
    </xf>
    <xf numFmtId="0" fontId="0" fillId="13" borderId="175" xfId="0" applyFill="1" applyBorder="1">
      <alignment vertical="center"/>
    </xf>
    <xf numFmtId="0" fontId="23" fillId="0" borderId="176" xfId="0" applyFont="1" applyBorder="1" applyAlignment="1">
      <alignment vertical="center" shrinkToFit="1"/>
    </xf>
    <xf numFmtId="0" fontId="0" fillId="13" borderId="177" xfId="0" applyFill="1" applyBorder="1">
      <alignment vertical="center"/>
    </xf>
    <xf numFmtId="0" fontId="43" fillId="0" borderId="178" xfId="0" applyFont="1" applyBorder="1" applyAlignment="1" applyProtection="1">
      <alignment vertical="center" wrapText="1"/>
      <protection locked="0"/>
    </xf>
    <xf numFmtId="185" fontId="43" fillId="0" borderId="179" xfId="0" applyNumberFormat="1" applyFont="1" applyBorder="1" applyProtection="1">
      <alignment vertical="center"/>
      <protection locked="0"/>
    </xf>
    <xf numFmtId="0" fontId="43" fillId="0" borderId="180" xfId="0" applyFont="1" applyBorder="1" applyProtection="1">
      <alignment vertical="center"/>
      <protection locked="0"/>
    </xf>
    <xf numFmtId="0" fontId="45" fillId="0" borderId="0" xfId="3" applyFont="1">
      <alignment vertical="center"/>
    </xf>
    <xf numFmtId="0" fontId="23" fillId="0" borderId="0" xfId="3" applyFont="1">
      <alignment vertical="center"/>
    </xf>
    <xf numFmtId="0" fontId="46" fillId="3" borderId="1" xfId="3" applyFont="1" applyFill="1" applyBorder="1" applyAlignment="1">
      <alignment horizontal="center" vertical="center"/>
    </xf>
    <xf numFmtId="0" fontId="23" fillId="3" borderId="1" xfId="3" applyFont="1" applyFill="1" applyBorder="1">
      <alignment vertical="center"/>
    </xf>
    <xf numFmtId="0" fontId="23" fillId="0" borderId="1" xfId="3" applyFont="1" applyBorder="1" applyAlignment="1">
      <alignment vertical="top"/>
    </xf>
    <xf numFmtId="0" fontId="23" fillId="0" borderId="1" xfId="3" applyFont="1" applyBorder="1">
      <alignment vertical="center"/>
    </xf>
    <xf numFmtId="0" fontId="23" fillId="0" borderId="1" xfId="3" applyFont="1" applyBorder="1" applyAlignment="1">
      <alignment horizontal="left" vertical="top"/>
    </xf>
    <xf numFmtId="0" fontId="23" fillId="0" borderId="1" xfId="3" applyFont="1" applyBorder="1" applyAlignment="1">
      <alignment horizontal="left" vertical="top"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left" vertical="center" shrinkToFit="1"/>
    </xf>
    <xf numFmtId="176" fontId="0" fillId="0" borderId="0" xfId="0" applyNumberFormat="1" applyAlignment="1">
      <alignment horizontal="right" vertical="center" shrinkToFit="1"/>
    </xf>
    <xf numFmtId="187" fontId="27" fillId="5" borderId="28" xfId="0" applyNumberFormat="1" applyFont="1" applyFill="1" applyBorder="1" applyAlignment="1" applyProtection="1">
      <alignment horizontal="right" vertical="center" shrinkToFit="1"/>
      <protection locked="0"/>
    </xf>
    <xf numFmtId="0" fontId="0" fillId="0" borderId="0" xfId="0" applyAlignment="1">
      <alignment vertical="top"/>
    </xf>
    <xf numFmtId="0" fontId="10" fillId="0" borderId="0" xfId="3" applyAlignment="1">
      <alignment vertical="center" textRotation="255"/>
    </xf>
    <xf numFmtId="177" fontId="10" fillId="0" borderId="0" xfId="3" applyNumberFormat="1">
      <alignment vertical="center"/>
    </xf>
    <xf numFmtId="0" fontId="18" fillId="0" borderId="0" xfId="3" applyFont="1">
      <alignment vertical="center"/>
    </xf>
    <xf numFmtId="177" fontId="10" fillId="0" borderId="0" xfId="2" applyNumberFormat="1" applyFont="1" applyBorder="1" applyProtection="1">
      <alignment vertical="center"/>
    </xf>
    <xf numFmtId="177" fontId="14" fillId="0" borderId="0" xfId="2" applyNumberFormat="1" applyFont="1" applyBorder="1" applyAlignment="1" applyProtection="1">
      <alignment horizontal="left" vertical="top"/>
    </xf>
    <xf numFmtId="0" fontId="10" fillId="0" borderId="0" xfId="3" applyAlignment="1">
      <alignment horizontal="center" vertical="center"/>
    </xf>
    <xf numFmtId="177" fontId="10" fillId="3" borderId="34" xfId="3" applyNumberFormat="1" applyFill="1" applyBorder="1" applyAlignment="1">
      <alignment horizontal="center" vertical="center"/>
    </xf>
    <xf numFmtId="177" fontId="12" fillId="3" borderId="28" xfId="3" applyNumberFormat="1" applyFont="1" applyFill="1" applyBorder="1" applyAlignment="1">
      <alignment horizontal="center" vertical="center"/>
    </xf>
    <xf numFmtId="0" fontId="40" fillId="3" borderId="35" xfId="3" applyFont="1" applyFill="1" applyBorder="1" applyAlignment="1">
      <alignment horizontal="left" vertical="center" textRotation="255"/>
    </xf>
    <xf numFmtId="0" fontId="16" fillId="4" borderId="43" xfId="3" applyFont="1" applyFill="1" applyBorder="1" applyAlignment="1">
      <alignment horizontal="left" vertical="center"/>
    </xf>
    <xf numFmtId="0" fontId="10" fillId="4" borderId="15" xfId="3" applyFill="1" applyBorder="1" applyAlignment="1">
      <alignment horizontal="center" vertical="center" textRotation="255"/>
    </xf>
    <xf numFmtId="177" fontId="10" fillId="4" borderId="15" xfId="3" applyNumberFormat="1" applyFill="1" applyBorder="1" applyAlignment="1">
      <alignment horizontal="center" vertical="center"/>
    </xf>
    <xf numFmtId="177" fontId="12" fillId="4" borderId="28" xfId="3" applyNumberFormat="1" applyFont="1" applyFill="1" applyBorder="1" applyAlignment="1">
      <alignment horizontal="center" vertical="center"/>
    </xf>
    <xf numFmtId="0" fontId="10" fillId="4" borderId="16" xfId="3" applyFill="1" applyBorder="1" applyAlignment="1">
      <alignment horizontal="left" vertical="center"/>
    </xf>
    <xf numFmtId="0" fontId="17" fillId="6" borderId="43" xfId="3" applyFont="1" applyFill="1" applyBorder="1" applyAlignment="1">
      <alignment horizontal="left" vertical="center"/>
    </xf>
    <xf numFmtId="177" fontId="10" fillId="6" borderId="15" xfId="3" applyNumberFormat="1" applyFill="1" applyBorder="1" applyAlignment="1">
      <alignment horizontal="center" vertical="center"/>
    </xf>
    <xf numFmtId="177" fontId="10" fillId="6" borderId="38" xfId="3" applyNumberFormat="1" applyFill="1" applyBorder="1" applyAlignment="1">
      <alignment horizontal="right" vertical="center"/>
    </xf>
    <xf numFmtId="0" fontId="10" fillId="4" borderId="16" xfId="3" applyFill="1" applyBorder="1" applyAlignment="1">
      <alignment vertical="center" textRotation="255"/>
    </xf>
    <xf numFmtId="0" fontId="10" fillId="6" borderId="16" xfId="3" applyFill="1" applyBorder="1" applyAlignment="1">
      <alignment vertical="center" textRotation="255" shrinkToFit="1"/>
    </xf>
    <xf numFmtId="0" fontId="10" fillId="6" borderId="17" xfId="3" applyFill="1" applyBorder="1" applyAlignment="1">
      <alignment vertical="center" textRotation="255" shrinkToFit="1"/>
    </xf>
    <xf numFmtId="177" fontId="10" fillId="6" borderId="15" xfId="1" applyNumberFormat="1" applyFont="1" applyFill="1" applyBorder="1" applyAlignment="1" applyProtection="1">
      <alignment vertical="center"/>
    </xf>
    <xf numFmtId="177" fontId="10" fillId="6" borderId="37" xfId="3" applyNumberFormat="1" applyFill="1" applyBorder="1" applyAlignment="1">
      <alignment vertical="top"/>
    </xf>
    <xf numFmtId="0" fontId="10" fillId="6" borderId="16" xfId="3" applyFill="1" applyBorder="1" applyAlignment="1">
      <alignment vertical="center" textRotation="255"/>
    </xf>
    <xf numFmtId="0" fontId="10" fillId="6" borderId="17" xfId="3" applyFill="1" applyBorder="1" applyAlignment="1">
      <alignment vertical="center" textRotation="255"/>
    </xf>
    <xf numFmtId="0" fontId="17" fillId="6" borderId="43" xfId="3" applyFont="1" applyFill="1" applyBorder="1">
      <alignment vertical="center"/>
    </xf>
    <xf numFmtId="0" fontId="10" fillId="6" borderId="15" xfId="3" applyFill="1" applyBorder="1">
      <alignment vertical="center"/>
    </xf>
    <xf numFmtId="0" fontId="10" fillId="4" borderId="29" xfId="3" applyFill="1" applyBorder="1" applyAlignment="1">
      <alignment vertical="center" textRotation="255"/>
    </xf>
    <xf numFmtId="0" fontId="10" fillId="6" borderId="86" xfId="3" applyFill="1" applyBorder="1" applyAlignment="1">
      <alignment vertical="center" textRotation="255"/>
    </xf>
    <xf numFmtId="0" fontId="10" fillId="4" borderId="86" xfId="3" applyFill="1" applyBorder="1" applyAlignment="1">
      <alignment vertical="center" textRotation="255"/>
    </xf>
    <xf numFmtId="0" fontId="16" fillId="4" borderId="43" xfId="3" applyFont="1" applyFill="1" applyBorder="1">
      <alignment vertical="center"/>
    </xf>
    <xf numFmtId="0" fontId="10" fillId="4" borderId="15" xfId="3" applyFill="1" applyBorder="1" applyAlignment="1">
      <alignment horizontal="left" vertical="center"/>
    </xf>
    <xf numFmtId="177" fontId="10" fillId="4" borderId="0" xfId="3" applyNumberFormat="1" applyFill="1" applyAlignment="1">
      <alignment horizontal="left" vertical="center"/>
    </xf>
    <xf numFmtId="177" fontId="10" fillId="4" borderId="37" xfId="3" applyNumberFormat="1" applyFill="1" applyBorder="1" applyAlignment="1">
      <alignment horizontal="right" vertical="top"/>
    </xf>
    <xf numFmtId="0" fontId="10" fillId="4" borderId="16" xfId="3" applyFill="1" applyBorder="1">
      <alignment vertical="center"/>
    </xf>
    <xf numFmtId="177" fontId="10" fillId="6" borderId="52" xfId="3" applyNumberFormat="1" applyFill="1" applyBorder="1" applyAlignment="1">
      <alignment horizontal="left" vertical="center"/>
    </xf>
    <xf numFmtId="177" fontId="10" fillId="6" borderId="65" xfId="3" applyNumberFormat="1" applyFill="1" applyBorder="1" applyAlignment="1">
      <alignment horizontal="right" vertical="top"/>
    </xf>
    <xf numFmtId="177" fontId="10" fillId="6" borderId="15" xfId="3" applyNumberFormat="1" applyFill="1" applyBorder="1">
      <alignment vertical="center"/>
    </xf>
    <xf numFmtId="177" fontId="10" fillId="6" borderId="37" xfId="3" applyNumberFormat="1" applyFill="1" applyBorder="1" applyAlignment="1">
      <alignment horizontal="right" vertical="top"/>
    </xf>
    <xf numFmtId="0" fontId="10" fillId="6" borderId="29" xfId="3" applyFill="1" applyBorder="1" applyAlignment="1">
      <alignment vertical="center" textRotation="255" shrinkToFit="1"/>
    </xf>
    <xf numFmtId="0" fontId="17" fillId="6" borderId="29" xfId="3" applyFont="1" applyFill="1" applyBorder="1">
      <alignment vertical="center"/>
    </xf>
    <xf numFmtId="38" fontId="10" fillId="6" borderId="37" xfId="4" applyFont="1" applyFill="1" applyBorder="1" applyAlignment="1" applyProtection="1">
      <alignment horizontal="right" vertical="top"/>
    </xf>
    <xf numFmtId="0" fontId="10" fillId="4" borderId="39" xfId="3" applyFill="1" applyBorder="1" applyAlignment="1">
      <alignment vertical="center" textRotation="255"/>
    </xf>
    <xf numFmtId="0" fontId="10" fillId="6" borderId="39" xfId="3" applyFill="1" applyBorder="1" applyAlignment="1">
      <alignment vertical="center" textRotation="255" shrinkToFit="1"/>
    </xf>
    <xf numFmtId="0" fontId="10" fillId="0" borderId="34" xfId="3" applyBorder="1" applyAlignment="1">
      <alignment vertical="center" textRotation="255"/>
    </xf>
    <xf numFmtId="0" fontId="12" fillId="5" borderId="3" xfId="0" applyFont="1" applyFill="1" applyBorder="1" applyAlignment="1" applyProtection="1">
      <alignment vertical="center" shrinkToFit="1"/>
      <protection locked="0"/>
    </xf>
    <xf numFmtId="0" fontId="12" fillId="5" borderId="9" xfId="3" applyFont="1" applyFill="1" applyBorder="1" applyProtection="1">
      <alignment vertical="center"/>
      <protection locked="0"/>
    </xf>
    <xf numFmtId="0" fontId="12" fillId="5" borderId="128" xfId="3" applyFont="1" applyFill="1" applyBorder="1" applyProtection="1">
      <alignment vertical="center"/>
      <protection locked="0"/>
    </xf>
    <xf numFmtId="0" fontId="17" fillId="6" borderId="15" xfId="3" applyFont="1" applyFill="1" applyBorder="1">
      <alignment vertical="center"/>
    </xf>
    <xf numFmtId="0" fontId="10" fillId="0" borderId="0" xfId="3" applyAlignment="1">
      <alignment vertical="center" wrapText="1"/>
    </xf>
    <xf numFmtId="0" fontId="10" fillId="4" borderId="15" xfId="3" applyFill="1" applyBorder="1" applyAlignment="1">
      <alignment horizontal="center" vertical="center" wrapText="1"/>
    </xf>
    <xf numFmtId="0" fontId="10" fillId="6" borderId="15" xfId="3" applyFill="1" applyBorder="1" applyAlignment="1">
      <alignment horizontal="center" vertical="center" wrapText="1"/>
    </xf>
    <xf numFmtId="0" fontId="10" fillId="6" borderId="15" xfId="3" applyFill="1" applyBorder="1" applyAlignment="1">
      <alignment vertical="center" wrapText="1"/>
    </xf>
    <xf numFmtId="0" fontId="0" fillId="6" borderId="0" xfId="3" applyFont="1" applyFill="1" applyAlignment="1">
      <alignment horizontal="center" vertical="center" wrapText="1"/>
    </xf>
    <xf numFmtId="0" fontId="10" fillId="6" borderId="43" xfId="3" applyFill="1" applyBorder="1" applyAlignment="1">
      <alignment vertical="center" wrapText="1"/>
    </xf>
    <xf numFmtId="0" fontId="10" fillId="4" borderId="15" xfId="3" applyFill="1" applyBorder="1" applyAlignment="1">
      <alignment horizontal="left" vertical="center" wrapText="1"/>
    </xf>
    <xf numFmtId="0" fontId="10" fillId="6" borderId="15" xfId="3" applyFill="1" applyBorder="1" applyAlignment="1">
      <alignment horizontal="left" vertical="center" wrapText="1"/>
    </xf>
    <xf numFmtId="0" fontId="0" fillId="0" borderId="0" xfId="0" applyAlignment="1">
      <alignment horizontal="left" vertical="top"/>
    </xf>
    <xf numFmtId="0" fontId="23" fillId="13" borderId="59" xfId="0" applyFont="1" applyFill="1" applyBorder="1" applyAlignment="1">
      <alignment horizontal="left" vertical="center" shrinkToFit="1"/>
    </xf>
    <xf numFmtId="0" fontId="50" fillId="0" borderId="0" xfId="3" applyFont="1">
      <alignment vertical="center"/>
    </xf>
    <xf numFmtId="0" fontId="50" fillId="0" borderId="0" xfId="0" applyFont="1">
      <alignment vertical="center"/>
    </xf>
    <xf numFmtId="0" fontId="11" fillId="0" borderId="0" xfId="0" applyFont="1" applyAlignment="1">
      <alignment vertical="top"/>
    </xf>
    <xf numFmtId="0" fontId="53" fillId="0" borderId="0" xfId="6" applyFont="1" applyAlignment="1">
      <alignment vertical="center" wrapText="1" shrinkToFit="1"/>
    </xf>
    <xf numFmtId="0" fontId="23" fillId="0" borderId="0" xfId="6" applyFont="1">
      <alignment vertical="center"/>
    </xf>
    <xf numFmtId="0" fontId="23" fillId="0" borderId="0" xfId="6" applyFont="1" applyAlignment="1">
      <alignment horizontal="left" vertical="center"/>
    </xf>
    <xf numFmtId="0" fontId="23" fillId="0" borderId="0" xfId="6" applyFont="1" applyAlignment="1">
      <alignment horizontal="right" vertical="center"/>
    </xf>
    <xf numFmtId="0" fontId="23" fillId="0" borderId="128" xfId="6" applyFont="1" applyBorder="1" applyAlignment="1">
      <alignment horizontal="left" vertical="center"/>
    </xf>
    <xf numFmtId="0" fontId="54" fillId="0" borderId="0" xfId="6" applyFont="1" applyAlignment="1">
      <alignment vertical="center" wrapText="1"/>
    </xf>
    <xf numFmtId="182" fontId="55" fillId="0" borderId="0" xfId="6" applyNumberFormat="1" applyFont="1">
      <alignment vertical="center"/>
    </xf>
    <xf numFmtId="0" fontId="56" fillId="0" borderId="0" xfId="6" applyFont="1" applyAlignment="1">
      <alignment horizontal="center" vertical="center"/>
    </xf>
    <xf numFmtId="0" fontId="55" fillId="0" borderId="0" xfId="6" applyFont="1">
      <alignment vertical="center"/>
    </xf>
    <xf numFmtId="0" fontId="55" fillId="0" borderId="0" xfId="6" applyFont="1" applyAlignment="1">
      <alignment horizontal="left" vertical="center"/>
    </xf>
    <xf numFmtId="0" fontId="35" fillId="0" borderId="0" xfId="6" applyFont="1">
      <alignment vertical="center"/>
    </xf>
    <xf numFmtId="0" fontId="44" fillId="0" borderId="0" xfId="6" applyFont="1">
      <alignment vertical="center"/>
    </xf>
    <xf numFmtId="0" fontId="24" fillId="0" borderId="1" xfId="6" applyFont="1" applyBorder="1">
      <alignment vertical="center"/>
    </xf>
    <xf numFmtId="0" fontId="24" fillId="0" borderId="1" xfId="6" applyFont="1" applyBorder="1" applyAlignment="1">
      <alignment horizontal="left" vertical="center"/>
    </xf>
    <xf numFmtId="0" fontId="24" fillId="0" borderId="0" xfId="0" applyFont="1" applyAlignment="1">
      <alignment horizontal="left" vertical="center" wrapText="1"/>
    </xf>
    <xf numFmtId="0" fontId="24" fillId="0" borderId="86" xfId="0" applyFont="1" applyBorder="1" applyAlignment="1">
      <alignment horizontal="left" vertical="center" wrapText="1"/>
    </xf>
    <xf numFmtId="49" fontId="24" fillId="0" borderId="86" xfId="0" applyNumberFormat="1" applyFont="1" applyBorder="1" applyAlignment="1">
      <alignment horizontal="left" vertical="center" wrapText="1"/>
    </xf>
    <xf numFmtId="0" fontId="24" fillId="0" borderId="86" xfId="6" applyFont="1" applyBorder="1" applyAlignment="1">
      <alignment horizontal="left" vertical="center"/>
    </xf>
    <xf numFmtId="0" fontId="24" fillId="0" borderId="1" xfId="0" applyFont="1" applyBorder="1" applyAlignment="1">
      <alignment horizontal="left" vertical="center" wrapText="1"/>
    </xf>
    <xf numFmtId="49" fontId="24" fillId="0" borderId="1" xfId="0" applyNumberFormat="1" applyFont="1" applyBorder="1" applyAlignment="1">
      <alignment horizontal="left" vertical="center" wrapText="1"/>
    </xf>
    <xf numFmtId="0" fontId="32" fillId="0" borderId="44" xfId="0" applyFont="1" applyBorder="1">
      <alignment vertical="center"/>
    </xf>
    <xf numFmtId="0" fontId="14" fillId="0" borderId="135" xfId="0" applyFont="1" applyBorder="1">
      <alignment vertical="center"/>
    </xf>
    <xf numFmtId="0" fontId="14" fillId="0" borderId="136" xfId="0" applyFont="1" applyBorder="1">
      <alignment vertical="center"/>
    </xf>
    <xf numFmtId="0" fontId="14" fillId="0" borderId="141" xfId="0" applyFont="1" applyBorder="1">
      <alignment vertical="center"/>
    </xf>
    <xf numFmtId="0" fontId="14" fillId="0" borderId="82" xfId="0" applyFont="1" applyBorder="1">
      <alignment vertical="center"/>
    </xf>
    <xf numFmtId="0" fontId="14" fillId="0" borderId="83" xfId="0" applyFont="1" applyBorder="1">
      <alignment vertical="center"/>
    </xf>
    <xf numFmtId="0" fontId="14" fillId="0" borderId="112" xfId="0" applyFont="1" applyBorder="1">
      <alignment vertical="center"/>
    </xf>
    <xf numFmtId="0" fontId="41" fillId="0" borderId="82" xfId="0" applyFont="1" applyBorder="1">
      <alignment vertical="center"/>
    </xf>
    <xf numFmtId="0" fontId="41" fillId="0" borderId="135" xfId="0" applyFont="1" applyBorder="1">
      <alignment vertical="center"/>
    </xf>
    <xf numFmtId="0" fontId="14" fillId="0" borderId="17" xfId="0" applyFont="1" applyBorder="1">
      <alignment vertical="center"/>
    </xf>
    <xf numFmtId="0" fontId="14" fillId="0" borderId="30" xfId="0" applyFont="1" applyBorder="1">
      <alignment vertical="center"/>
    </xf>
    <xf numFmtId="0" fontId="14" fillId="0" borderId="94" xfId="0" applyFont="1" applyBorder="1">
      <alignment vertical="center"/>
    </xf>
    <xf numFmtId="0" fontId="14" fillId="0" borderId="83" xfId="0" applyFont="1" applyBorder="1" applyAlignment="1">
      <alignment vertical="center" wrapText="1"/>
    </xf>
    <xf numFmtId="0" fontId="14" fillId="0" borderId="112" xfId="0" applyFont="1" applyBorder="1" applyAlignment="1">
      <alignment vertical="center" wrapText="1"/>
    </xf>
    <xf numFmtId="0" fontId="14" fillId="0" borderId="136" xfId="0" applyFont="1" applyBorder="1" applyAlignment="1">
      <alignment vertical="center" wrapText="1"/>
    </xf>
    <xf numFmtId="0" fontId="14" fillId="0" borderId="141" xfId="0" applyFont="1" applyBorder="1" applyAlignment="1">
      <alignment vertical="center" wrapText="1"/>
    </xf>
    <xf numFmtId="0" fontId="14" fillId="0" borderId="82" xfId="0" applyFont="1" applyBorder="1" applyAlignment="1">
      <alignment horizontal="left" vertical="center"/>
    </xf>
    <xf numFmtId="0" fontId="14" fillId="0" borderId="83" xfId="0" applyFont="1" applyBorder="1" applyAlignment="1">
      <alignment horizontal="left" vertical="center"/>
    </xf>
    <xf numFmtId="0" fontId="14" fillId="0" borderId="112" xfId="0" applyFont="1" applyBorder="1" applyAlignment="1">
      <alignment horizontal="left" vertical="center"/>
    </xf>
    <xf numFmtId="0" fontId="14" fillId="0" borderId="16" xfId="0" applyFont="1" applyBorder="1" applyAlignment="1">
      <alignment horizontal="left" vertical="center"/>
    </xf>
    <xf numFmtId="0" fontId="14" fillId="0" borderId="0" xfId="0" applyFont="1" applyAlignment="1">
      <alignment horizontal="left" vertical="center"/>
    </xf>
    <xf numFmtId="0" fontId="14" fillId="0" borderId="51" xfId="0" applyFont="1" applyBorder="1" applyAlignment="1">
      <alignment horizontal="left" vertical="center"/>
    </xf>
    <xf numFmtId="0" fontId="14" fillId="0" borderId="17" xfId="0" applyFont="1" applyBorder="1" applyAlignment="1">
      <alignment horizontal="left" vertical="center"/>
    </xf>
    <xf numFmtId="0" fontId="14" fillId="0" borderId="30" xfId="0" applyFont="1" applyBorder="1" applyAlignment="1">
      <alignment horizontal="left" vertical="center"/>
    </xf>
    <xf numFmtId="0" fontId="14" fillId="0" borderId="94" xfId="0" applyFont="1" applyBorder="1" applyAlignment="1">
      <alignment horizontal="left" vertical="center"/>
    </xf>
    <xf numFmtId="0" fontId="32" fillId="0" borderId="43" xfId="0" applyFont="1" applyBorder="1">
      <alignment vertical="center"/>
    </xf>
    <xf numFmtId="0" fontId="14" fillId="0" borderId="15" xfId="0" applyFont="1" applyBorder="1">
      <alignment vertical="center"/>
    </xf>
    <xf numFmtId="0" fontId="14" fillId="0" borderId="50" xfId="0" applyFont="1" applyBorder="1">
      <alignment vertical="center"/>
    </xf>
    <xf numFmtId="0" fontId="14" fillId="0" borderId="78" xfId="0" applyFont="1" applyBorder="1">
      <alignment vertical="center"/>
    </xf>
    <xf numFmtId="0" fontId="14" fillId="0" borderId="185" xfId="0" applyFont="1" applyBorder="1">
      <alignment vertical="center"/>
    </xf>
    <xf numFmtId="0" fontId="14" fillId="0" borderId="47" xfId="0" applyFont="1" applyBorder="1">
      <alignment vertical="center"/>
    </xf>
    <xf numFmtId="0" fontId="14" fillId="0" borderId="144" xfId="0" applyFont="1" applyBorder="1">
      <alignment vertical="center"/>
    </xf>
    <xf numFmtId="0" fontId="14" fillId="0" borderId="139" xfId="0" applyFont="1" applyBorder="1" applyAlignment="1">
      <alignment vertical="center" wrapText="1"/>
    </xf>
    <xf numFmtId="0" fontId="14" fillId="0" borderId="118" xfId="0" applyFont="1" applyBorder="1" applyAlignment="1">
      <alignment vertical="center" wrapText="1"/>
    </xf>
    <xf numFmtId="0" fontId="14" fillId="0" borderId="16" xfId="0" applyFont="1" applyBorder="1" applyAlignment="1">
      <alignment horizontal="right" vertical="center"/>
    </xf>
    <xf numFmtId="0" fontId="10" fillId="0" borderId="0" xfId="3" applyAlignment="1">
      <alignment vertical="center" shrinkToFit="1"/>
    </xf>
    <xf numFmtId="0" fontId="10" fillId="3" borderId="34" xfId="3" applyFill="1" applyBorder="1" applyAlignment="1">
      <alignment horizontal="center" vertical="center" shrinkToFit="1"/>
    </xf>
    <xf numFmtId="0" fontId="10" fillId="4" borderId="15" xfId="3" applyFill="1" applyBorder="1" applyAlignment="1">
      <alignment horizontal="center" vertical="center" shrinkToFit="1"/>
    </xf>
    <xf numFmtId="0" fontId="10" fillId="6" borderId="15" xfId="3" applyFill="1" applyBorder="1" applyAlignment="1">
      <alignment horizontal="center" vertical="center" shrinkToFit="1"/>
    </xf>
    <xf numFmtId="9" fontId="12" fillId="8" borderId="115" xfId="1" applyFont="1" applyFill="1" applyBorder="1" applyAlignment="1" applyProtection="1">
      <alignment vertical="center" shrinkToFit="1"/>
    </xf>
    <xf numFmtId="1" fontId="10" fillId="6" borderId="15" xfId="1" applyNumberFormat="1" applyFont="1" applyFill="1" applyBorder="1" applyAlignment="1" applyProtection="1">
      <alignment horizontal="right" vertical="center" shrinkToFit="1"/>
    </xf>
    <xf numFmtId="0" fontId="10" fillId="6" borderId="15" xfId="3" applyFill="1" applyBorder="1" applyAlignment="1">
      <alignment vertical="center" shrinkToFit="1"/>
    </xf>
    <xf numFmtId="0" fontId="10" fillId="4" borderId="15" xfId="3" applyFill="1" applyBorder="1" applyAlignment="1">
      <alignment horizontal="left" vertical="center" shrinkToFit="1"/>
    </xf>
    <xf numFmtId="0" fontId="10" fillId="4" borderId="0" xfId="3" applyFill="1" applyAlignment="1">
      <alignment horizontal="left" vertical="center" shrinkToFit="1"/>
    </xf>
    <xf numFmtId="0" fontId="10" fillId="6" borderId="15" xfId="3" applyFill="1" applyBorder="1" applyAlignment="1">
      <alignment horizontal="left" vertical="center" shrinkToFit="1"/>
    </xf>
    <xf numFmtId="0" fontId="10" fillId="6" borderId="52" xfId="3" applyFill="1" applyBorder="1" applyAlignment="1">
      <alignment horizontal="left" vertical="center" shrinkToFit="1"/>
    </xf>
    <xf numFmtId="0" fontId="50" fillId="0" borderId="184" xfId="0" applyFont="1" applyBorder="1">
      <alignment vertical="center"/>
    </xf>
    <xf numFmtId="0" fontId="48" fillId="0" borderId="0" xfId="0" applyFont="1">
      <alignment vertical="center"/>
    </xf>
    <xf numFmtId="0" fontId="37" fillId="12" borderId="33" xfId="3" applyFont="1" applyFill="1" applyBorder="1" applyAlignment="1">
      <alignment horizontal="left" vertical="center"/>
    </xf>
    <xf numFmtId="0" fontId="47" fillId="0" borderId="0" xfId="0" applyFont="1" applyAlignment="1">
      <alignment vertical="top" wrapText="1"/>
    </xf>
    <xf numFmtId="0" fontId="47" fillId="0" borderId="0" xfId="0" applyFont="1">
      <alignment vertical="center"/>
    </xf>
    <xf numFmtId="0" fontId="65" fillId="0" borderId="0" xfId="0" applyFont="1" applyAlignment="1"/>
    <xf numFmtId="0" fontId="65" fillId="0" borderId="0" xfId="0" applyFont="1">
      <alignment vertical="center"/>
    </xf>
    <xf numFmtId="0" fontId="65" fillId="0" borderId="0" xfId="0" applyFont="1" applyAlignment="1">
      <alignment vertical="top" shrinkToFit="1"/>
    </xf>
    <xf numFmtId="0" fontId="65" fillId="0" borderId="0" xfId="0" applyFont="1" applyAlignment="1">
      <alignment shrinkToFit="1"/>
    </xf>
    <xf numFmtId="0" fontId="63" fillId="0" borderId="0" xfId="0" applyFont="1" applyAlignment="1">
      <alignment vertical="top"/>
    </xf>
    <xf numFmtId="0" fontId="64" fillId="0" borderId="0" xfId="0" applyFont="1" applyAlignment="1">
      <alignment vertical="top"/>
    </xf>
    <xf numFmtId="0" fontId="47" fillId="0" borderId="0" xfId="0" applyFont="1" applyAlignment="1">
      <alignment vertical="center" wrapText="1"/>
    </xf>
    <xf numFmtId="0" fontId="64" fillId="0" borderId="0" xfId="0" applyFont="1">
      <alignment vertical="center"/>
    </xf>
    <xf numFmtId="0" fontId="37" fillId="0" borderId="0" xfId="0" applyFont="1">
      <alignment vertical="center"/>
    </xf>
    <xf numFmtId="0" fontId="54"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horizontal="left" vertical="top"/>
    </xf>
    <xf numFmtId="0" fontId="0" fillId="0" borderId="0" xfId="0" applyAlignment="1">
      <alignment horizontal="left" vertical="top" wrapText="1"/>
    </xf>
    <xf numFmtId="0" fontId="25" fillId="0" borderId="0" xfId="0" applyFont="1" applyAlignment="1">
      <alignment vertical="top" wrapText="1"/>
    </xf>
    <xf numFmtId="0" fontId="37" fillId="6" borderId="154" xfId="0" applyFont="1" applyFill="1" applyBorder="1">
      <alignment vertical="center"/>
    </xf>
    <xf numFmtId="0" fontId="37" fillId="6" borderId="158" xfId="0" applyFont="1" applyFill="1" applyBorder="1">
      <alignment vertical="center"/>
    </xf>
    <xf numFmtId="0" fontId="17" fillId="0" borderId="0" xfId="0" applyFont="1">
      <alignment vertical="center"/>
    </xf>
    <xf numFmtId="0" fontId="17" fillId="0" borderId="0" xfId="0" applyFont="1" applyAlignment="1">
      <alignment horizontal="right" vertical="top"/>
    </xf>
    <xf numFmtId="0" fontId="42" fillId="0" borderId="0" xfId="0" applyFont="1" applyAlignment="1">
      <alignment horizontal="left" vertical="center" shrinkToFit="1"/>
    </xf>
    <xf numFmtId="0" fontId="12" fillId="0" borderId="0" xfId="0" applyFont="1" applyAlignment="1">
      <alignment horizontal="right" vertical="top"/>
    </xf>
    <xf numFmtId="0" fontId="37" fillId="6" borderId="89" xfId="0" applyFont="1" applyFill="1" applyBorder="1" applyAlignment="1">
      <alignment horizontal="center" vertical="center"/>
    </xf>
    <xf numFmtId="0" fontId="59" fillId="0" borderId="0" xfId="0" applyFont="1" applyAlignment="1">
      <alignment vertical="center" wrapText="1"/>
    </xf>
    <xf numFmtId="179" fontId="19" fillId="0" borderId="130" xfId="0" applyNumberFormat="1" applyFont="1" applyBorder="1" applyAlignment="1" applyProtection="1">
      <alignment horizontal="center" vertical="center"/>
      <protection locked="0"/>
    </xf>
    <xf numFmtId="180" fontId="19" fillId="0" borderId="105" xfId="0" applyNumberFormat="1" applyFont="1" applyBorder="1" applyAlignment="1" applyProtection="1">
      <alignment horizontal="center" vertical="center"/>
      <protection locked="0"/>
    </xf>
    <xf numFmtId="0" fontId="55" fillId="5" borderId="131" xfId="0" applyFont="1" applyFill="1" applyBorder="1" applyAlignment="1" applyProtection="1">
      <alignment vertical="center" wrapText="1"/>
      <protection locked="0"/>
    </xf>
    <xf numFmtId="0" fontId="19" fillId="6" borderId="39" xfId="0" applyFont="1" applyFill="1" applyBorder="1" applyAlignment="1">
      <alignment horizontal="left" vertical="center"/>
    </xf>
    <xf numFmtId="179" fontId="19" fillId="0" borderId="102" xfId="0" applyNumberFormat="1" applyFont="1" applyBorder="1" applyAlignment="1" applyProtection="1">
      <alignment horizontal="center" vertical="center"/>
      <protection locked="0"/>
    </xf>
    <xf numFmtId="180" fontId="19" fillId="0" borderId="145" xfId="0" applyNumberFormat="1" applyFont="1" applyBorder="1" applyAlignment="1" applyProtection="1">
      <alignment horizontal="center" vertical="center"/>
      <protection locked="0"/>
    </xf>
    <xf numFmtId="14" fontId="19" fillId="0" borderId="107" xfId="0" applyNumberFormat="1" applyFont="1" applyBorder="1" applyAlignment="1" applyProtection="1">
      <alignment horizontal="center" vertical="center"/>
      <protection locked="0"/>
    </xf>
    <xf numFmtId="14" fontId="19" fillId="0" borderId="108" xfId="0" applyNumberFormat="1" applyFont="1" applyBorder="1" applyAlignment="1" applyProtection="1">
      <alignment horizontal="center" vertical="center"/>
      <protection locked="0"/>
    </xf>
    <xf numFmtId="0" fontId="19" fillId="6" borderId="77" xfId="0" applyFont="1" applyFill="1" applyBorder="1" applyAlignment="1">
      <alignment horizontal="right" vertical="center" wrapText="1"/>
    </xf>
    <xf numFmtId="0" fontId="19" fillId="6" borderId="65" xfId="0" applyFont="1" applyFill="1" applyBorder="1" applyAlignment="1">
      <alignment vertical="center" wrapText="1"/>
    </xf>
    <xf numFmtId="0" fontId="19" fillId="6" borderId="119" xfId="0" applyFont="1" applyFill="1" applyBorder="1">
      <alignment vertical="center"/>
    </xf>
    <xf numFmtId="0" fontId="19" fillId="6" borderId="19" xfId="0" applyFont="1" applyFill="1" applyBorder="1">
      <alignment vertical="center"/>
    </xf>
    <xf numFmtId="0" fontId="19" fillId="6" borderId="6" xfId="0" applyFont="1" applyFill="1" applyBorder="1">
      <alignment vertical="center"/>
    </xf>
    <xf numFmtId="0" fontId="19" fillId="6" borderId="46" xfId="0" applyFont="1" applyFill="1" applyBorder="1">
      <alignment vertical="center"/>
    </xf>
    <xf numFmtId="0" fontId="58" fillId="6" borderId="73" xfId="0" applyFont="1" applyFill="1" applyBorder="1" applyAlignment="1">
      <alignment vertical="center" shrinkToFit="1"/>
    </xf>
    <xf numFmtId="0" fontId="19" fillId="6" borderId="135" xfId="0" applyFont="1" applyFill="1" applyBorder="1">
      <alignment vertical="center"/>
    </xf>
    <xf numFmtId="0" fontId="19" fillId="6" borderId="82" xfId="0" applyFont="1" applyFill="1" applyBorder="1" applyAlignment="1">
      <alignment vertical="center" wrapText="1"/>
    </xf>
    <xf numFmtId="0" fontId="52" fillId="0" borderId="0" xfId="0" applyFont="1">
      <alignment vertical="center"/>
    </xf>
    <xf numFmtId="0" fontId="13" fillId="0" borderId="0" xfId="0" applyFont="1">
      <alignment vertical="center"/>
    </xf>
    <xf numFmtId="0" fontId="37" fillId="0" borderId="0" xfId="0" applyFont="1" applyAlignment="1">
      <alignment horizontal="left" vertical="top" wrapText="1"/>
    </xf>
    <xf numFmtId="0" fontId="68" fillId="0" borderId="192" xfId="0" applyFont="1" applyBorder="1">
      <alignment vertical="center"/>
    </xf>
    <xf numFmtId="0" fontId="37" fillId="0" borderId="0" xfId="0" applyFont="1" applyAlignment="1">
      <alignment horizontal="left" vertical="top"/>
    </xf>
    <xf numFmtId="0" fontId="12" fillId="0" borderId="128" xfId="0" applyFont="1" applyBorder="1">
      <alignment vertical="center"/>
    </xf>
    <xf numFmtId="0" fontId="52" fillId="0" borderId="0" xfId="3" applyFont="1" applyAlignment="1">
      <alignment vertical="center" wrapText="1"/>
    </xf>
    <xf numFmtId="0" fontId="12" fillId="0" borderId="0" xfId="0" applyFont="1" applyAlignment="1">
      <alignment vertical="center" wrapText="1"/>
    </xf>
    <xf numFmtId="0" fontId="70" fillId="6" borderId="56" xfId="3" applyFont="1" applyFill="1" applyBorder="1" applyAlignment="1">
      <alignment horizontal="center" vertical="center" wrapText="1"/>
    </xf>
    <xf numFmtId="0" fontId="70" fillId="6" borderId="54" xfId="3" applyFont="1" applyFill="1" applyBorder="1" applyAlignment="1">
      <alignment horizontal="center" vertical="center" wrapText="1"/>
    </xf>
    <xf numFmtId="0" fontId="70" fillId="6" borderId="25" xfId="3" applyFont="1" applyFill="1" applyBorder="1" applyAlignment="1">
      <alignment horizontal="center" vertical="center" wrapText="1"/>
    </xf>
    <xf numFmtId="0" fontId="15" fillId="0" borderId="0" xfId="3" applyFont="1" applyAlignment="1">
      <alignment horizontal="left" vertical="center"/>
    </xf>
    <xf numFmtId="0" fontId="39" fillId="0" borderId="0" xfId="0" applyFont="1">
      <alignment vertical="center"/>
    </xf>
    <xf numFmtId="0" fontId="19" fillId="0" borderId="0" xfId="0" applyFont="1">
      <alignment vertical="center"/>
    </xf>
    <xf numFmtId="0" fontId="16" fillId="0" borderId="0" xfId="0" applyFont="1">
      <alignment vertical="center"/>
    </xf>
    <xf numFmtId="0" fontId="72" fillId="0" borderId="0" xfId="0" applyFont="1" applyAlignment="1">
      <alignment horizontal="right" vertical="center" shrinkToFit="1"/>
    </xf>
    <xf numFmtId="0" fontId="69" fillId="0" borderId="0" xfId="3" applyFont="1" applyAlignment="1">
      <alignment horizontal="left" vertical="center"/>
    </xf>
    <xf numFmtId="0" fontId="71" fillId="0" borderId="128" xfId="0" applyFont="1" applyBorder="1" applyAlignment="1">
      <alignment horizontal="right" vertical="center" shrinkToFit="1"/>
    </xf>
    <xf numFmtId="0" fontId="71" fillId="0" borderId="128" xfId="0" applyFont="1" applyBorder="1" applyAlignment="1">
      <alignment horizontal="left" vertical="center" shrinkToFit="1"/>
    </xf>
    <xf numFmtId="0" fontId="13" fillId="0" borderId="70" xfId="0" applyFont="1" applyBorder="1" applyAlignment="1">
      <alignment horizontal="left" vertical="top" wrapText="1"/>
    </xf>
    <xf numFmtId="0" fontId="13" fillId="0" borderId="34" xfId="0" applyFont="1" applyBorder="1" applyAlignment="1">
      <alignment horizontal="left" vertical="top" wrapText="1"/>
    </xf>
    <xf numFmtId="0" fontId="69" fillId="0" borderId="0" xfId="0" applyFont="1" applyAlignment="1">
      <alignment vertical="center" wrapText="1"/>
    </xf>
    <xf numFmtId="0" fontId="73" fillId="0" borderId="0" xfId="0" applyFont="1" applyAlignment="1">
      <alignment vertical="top" wrapText="1"/>
    </xf>
    <xf numFmtId="0" fontId="69" fillId="0" borderId="189" xfId="0" applyFont="1" applyBorder="1" applyAlignment="1">
      <alignment horizontal="left" vertical="center" wrapText="1"/>
    </xf>
    <xf numFmtId="0" fontId="74" fillId="6" borderId="201" xfId="0" applyFont="1" applyFill="1" applyBorder="1">
      <alignment vertical="center"/>
    </xf>
    <xf numFmtId="0" fontId="13" fillId="5" borderId="1" xfId="0" applyFont="1" applyFill="1" applyBorder="1" applyAlignment="1" applyProtection="1">
      <alignment horizontal="center" vertical="center" wrapText="1"/>
      <protection locked="0"/>
    </xf>
    <xf numFmtId="0" fontId="13" fillId="5" borderId="204" xfId="0" applyFont="1" applyFill="1" applyBorder="1" applyAlignment="1" applyProtection="1">
      <alignment horizontal="center" vertical="center" wrapText="1"/>
      <protection locked="0"/>
    </xf>
    <xf numFmtId="0" fontId="13" fillId="11" borderId="89" xfId="0" applyFont="1" applyFill="1" applyBorder="1">
      <alignment vertical="center"/>
    </xf>
    <xf numFmtId="0" fontId="68" fillId="0" borderId="0" xfId="0" applyFont="1">
      <alignment vertical="center"/>
    </xf>
    <xf numFmtId="0" fontId="59" fillId="0" borderId="0" xfId="0" applyFont="1">
      <alignment vertical="center"/>
    </xf>
    <xf numFmtId="0" fontId="61" fillId="0" borderId="0" xfId="0" applyFont="1" applyAlignment="1">
      <alignment horizontal="right" vertical="center" shrinkToFit="1"/>
    </xf>
    <xf numFmtId="0" fontId="19" fillId="0" borderId="0" xfId="3" applyFont="1" applyAlignment="1">
      <alignment vertical="center" textRotation="255"/>
    </xf>
    <xf numFmtId="0" fontId="19" fillId="0" borderId="0" xfId="3" applyFont="1" applyAlignment="1">
      <alignment vertical="center" wrapText="1"/>
    </xf>
    <xf numFmtId="0" fontId="19" fillId="0" borderId="0" xfId="3" applyFont="1" applyAlignment="1">
      <alignment vertical="center" shrinkToFit="1"/>
    </xf>
    <xf numFmtId="177" fontId="19" fillId="0" borderId="0" xfId="3" applyNumberFormat="1" applyFont="1">
      <alignment vertical="center"/>
    </xf>
    <xf numFmtId="0" fontId="11" fillId="6" borderId="16" xfId="3" applyFont="1" applyFill="1" applyBorder="1">
      <alignment vertical="center"/>
    </xf>
    <xf numFmtId="0" fontId="10" fillId="6" borderId="30" xfId="3" applyFill="1" applyBorder="1" applyAlignment="1">
      <alignment horizontal="center" vertical="center" wrapText="1"/>
    </xf>
    <xf numFmtId="0" fontId="10" fillId="6" borderId="30" xfId="3" applyFill="1" applyBorder="1" applyAlignment="1">
      <alignment horizontal="center" vertical="center" shrinkToFit="1"/>
    </xf>
    <xf numFmtId="177" fontId="10" fillId="6" borderId="30" xfId="3" applyNumberFormat="1" applyFill="1" applyBorder="1" applyAlignment="1">
      <alignment horizontal="center" vertical="center"/>
    </xf>
    <xf numFmtId="177" fontId="10" fillId="6" borderId="49" xfId="3" applyNumberFormat="1" applyFill="1" applyBorder="1" applyAlignment="1">
      <alignment vertical="top"/>
    </xf>
    <xf numFmtId="0" fontId="10" fillId="6" borderId="0" xfId="3" applyFill="1" applyAlignment="1">
      <alignment horizontal="center" vertical="center" wrapText="1"/>
    </xf>
    <xf numFmtId="0" fontId="10" fillId="6" borderId="0" xfId="3" applyFill="1" applyAlignment="1">
      <alignment horizontal="center" vertical="center" shrinkToFit="1"/>
    </xf>
    <xf numFmtId="177" fontId="10" fillId="6" borderId="0" xfId="3" applyNumberFormat="1" applyFill="1" applyAlignment="1">
      <alignment horizontal="center" vertical="center"/>
    </xf>
    <xf numFmtId="177" fontId="10" fillId="6" borderId="38" xfId="3" applyNumberFormat="1" applyFill="1" applyBorder="1" applyAlignment="1">
      <alignment horizontal="right" vertical="top"/>
    </xf>
    <xf numFmtId="0" fontId="12" fillId="0" borderId="0" xfId="3" applyFont="1" applyAlignment="1">
      <alignment horizontal="left" vertical="top"/>
    </xf>
    <xf numFmtId="0" fontId="12" fillId="0" borderId="35" xfId="3" applyFont="1" applyBorder="1">
      <alignment vertical="center"/>
    </xf>
    <xf numFmtId="0" fontId="12" fillId="0" borderId="0" xfId="3" applyFont="1" applyAlignment="1">
      <alignment vertical="top" wrapText="1"/>
    </xf>
    <xf numFmtId="0" fontId="76" fillId="0" borderId="0" xfId="3" applyFont="1" applyAlignment="1">
      <alignment horizontal="left" vertical="top" wrapText="1"/>
    </xf>
    <xf numFmtId="0" fontId="12" fillId="0" borderId="0" xfId="3" applyFont="1" applyAlignment="1">
      <alignment horizontal="left" vertical="top" wrapText="1"/>
    </xf>
    <xf numFmtId="0" fontId="17" fillId="3" borderId="33" xfId="3" applyFont="1" applyFill="1" applyBorder="1">
      <alignment vertical="center"/>
    </xf>
    <xf numFmtId="0" fontId="12" fillId="3" borderId="34" xfId="3" applyFont="1" applyFill="1" applyBorder="1">
      <alignment vertical="center"/>
    </xf>
    <xf numFmtId="0" fontId="12" fillId="3" borderId="34" xfId="3" applyFont="1" applyFill="1" applyBorder="1" applyAlignment="1">
      <alignment vertical="center" wrapText="1"/>
    </xf>
    <xf numFmtId="0" fontId="12" fillId="3" borderId="35" xfId="3" applyFont="1" applyFill="1" applyBorder="1">
      <alignment vertical="center"/>
    </xf>
    <xf numFmtId="0" fontId="12" fillId="4" borderId="43" xfId="3" applyFont="1" applyFill="1" applyBorder="1">
      <alignment vertical="center"/>
    </xf>
    <xf numFmtId="0" fontId="12" fillId="4" borderId="15" xfId="3" applyFont="1" applyFill="1" applyBorder="1" applyAlignment="1">
      <alignment vertical="center" wrapText="1"/>
    </xf>
    <xf numFmtId="0" fontId="12" fillId="4" borderId="16" xfId="3" applyFont="1" applyFill="1" applyBorder="1">
      <alignment vertical="center"/>
    </xf>
    <xf numFmtId="0" fontId="12" fillId="3" borderId="19" xfId="3" applyFont="1" applyFill="1" applyBorder="1" applyAlignment="1">
      <alignment vertical="center" wrapText="1"/>
    </xf>
    <xf numFmtId="0" fontId="12" fillId="3" borderId="19" xfId="3" applyFont="1" applyFill="1" applyBorder="1" applyAlignment="1">
      <alignment horizontal="left" vertical="center" wrapText="1"/>
    </xf>
    <xf numFmtId="0" fontId="12" fillId="3" borderId="36" xfId="3" applyFont="1" applyFill="1" applyBorder="1">
      <alignment vertical="center"/>
    </xf>
    <xf numFmtId="0" fontId="12" fillId="4" borderId="39" xfId="3" applyFont="1" applyFill="1" applyBorder="1">
      <alignment vertical="center"/>
    </xf>
    <xf numFmtId="0" fontId="12" fillId="3" borderId="40" xfId="3" applyFont="1" applyFill="1" applyBorder="1" applyAlignment="1">
      <alignment horizontal="left" vertical="center" wrapText="1"/>
    </xf>
    <xf numFmtId="0" fontId="12" fillId="3" borderId="44" xfId="3" applyFont="1" applyFill="1" applyBorder="1" applyAlignment="1">
      <alignment vertical="center" wrapText="1"/>
    </xf>
    <xf numFmtId="0" fontId="75" fillId="3" borderId="42" xfId="3" applyFont="1" applyFill="1" applyBorder="1" applyAlignment="1">
      <alignment horizontal="center" vertical="center"/>
    </xf>
    <xf numFmtId="0" fontId="19" fillId="3" borderId="31" xfId="3" applyFont="1" applyFill="1" applyBorder="1" applyAlignment="1">
      <alignment horizontal="center" vertical="center"/>
    </xf>
    <xf numFmtId="0" fontId="19" fillId="3" borderId="31" xfId="3" applyFont="1" applyFill="1" applyBorder="1" applyAlignment="1">
      <alignment horizontal="center" vertical="center" wrapText="1"/>
    </xf>
    <xf numFmtId="177" fontId="19" fillId="3" borderId="31" xfId="3" applyNumberFormat="1" applyFont="1" applyFill="1" applyBorder="1" applyAlignment="1">
      <alignment horizontal="center" vertical="center"/>
    </xf>
    <xf numFmtId="177" fontId="19" fillId="3" borderId="32" xfId="3" applyNumberFormat="1" applyFont="1" applyFill="1" applyBorder="1" applyAlignment="1">
      <alignment horizontal="center" vertical="center"/>
    </xf>
    <xf numFmtId="176" fontId="12" fillId="6" borderId="22" xfId="0" applyNumberFormat="1" applyFont="1" applyFill="1" applyBorder="1" applyAlignment="1">
      <alignment horizontal="right" vertical="center"/>
    </xf>
    <xf numFmtId="176" fontId="17" fillId="6" borderId="149" xfId="0" applyNumberFormat="1" applyFont="1" applyFill="1" applyBorder="1" applyAlignment="1">
      <alignment horizontal="right" vertical="center"/>
    </xf>
    <xf numFmtId="177" fontId="10" fillId="6" borderId="38" xfId="3" applyNumberFormat="1" applyFill="1" applyBorder="1" applyAlignment="1">
      <alignment vertical="top"/>
    </xf>
    <xf numFmtId="176" fontId="19" fillId="0" borderId="8" xfId="3" applyNumberFormat="1" applyFont="1" applyBorder="1" applyAlignment="1" applyProtection="1">
      <alignment vertical="center" shrinkToFit="1"/>
      <protection locked="0"/>
    </xf>
    <xf numFmtId="9" fontId="19" fillId="8" borderId="118" xfId="1" applyFont="1" applyFill="1" applyBorder="1" applyAlignment="1" applyProtection="1">
      <alignment vertical="center" shrinkToFit="1"/>
    </xf>
    <xf numFmtId="0" fontId="55" fillId="6" borderId="135" xfId="3" applyFont="1" applyFill="1" applyBorder="1" applyAlignment="1">
      <alignment horizontal="left" vertical="center" shrinkToFit="1"/>
    </xf>
    <xf numFmtId="0" fontId="19" fillId="6" borderId="181" xfId="3" applyFont="1" applyFill="1" applyBorder="1" applyAlignment="1">
      <alignment vertical="center" shrinkToFit="1"/>
    </xf>
    <xf numFmtId="0" fontId="19" fillId="0" borderId="2" xfId="3" applyFont="1" applyBorder="1" applyAlignment="1" applyProtection="1">
      <alignment horizontal="left" vertical="center" wrapText="1"/>
      <protection locked="0"/>
    </xf>
    <xf numFmtId="176" fontId="19" fillId="0" borderId="3" xfId="3" applyNumberFormat="1" applyFont="1" applyBorder="1" applyAlignment="1" applyProtection="1">
      <alignment horizontal="right" vertical="center" shrinkToFit="1"/>
      <protection locked="0"/>
    </xf>
    <xf numFmtId="0" fontId="19" fillId="6" borderId="3" xfId="3" applyFont="1" applyFill="1" applyBorder="1" applyAlignment="1">
      <alignment horizontal="center" vertical="center" shrinkToFit="1"/>
    </xf>
    <xf numFmtId="177" fontId="19" fillId="6" borderId="8" xfId="3" applyNumberFormat="1" applyFont="1" applyFill="1" applyBorder="1">
      <alignment vertical="center"/>
    </xf>
    <xf numFmtId="177" fontId="19" fillId="6" borderId="69" xfId="3" applyNumberFormat="1" applyFont="1" applyFill="1" applyBorder="1" applyAlignment="1">
      <alignment vertical="top"/>
    </xf>
    <xf numFmtId="0" fontId="19" fillId="0" borderId="19" xfId="3" applyFont="1" applyBorder="1" applyAlignment="1" applyProtection="1">
      <alignment horizontal="left" vertical="center" wrapText="1"/>
      <protection locked="0"/>
    </xf>
    <xf numFmtId="176" fontId="19" fillId="0" borderId="12" xfId="3" applyNumberFormat="1" applyFont="1" applyBorder="1" applyAlignment="1" applyProtection="1">
      <alignment horizontal="right" vertical="center" shrinkToFit="1"/>
      <protection locked="0"/>
    </xf>
    <xf numFmtId="0" fontId="19" fillId="6" borderId="12" xfId="3" applyFont="1" applyFill="1" applyBorder="1" applyAlignment="1">
      <alignment horizontal="center" vertical="center" shrinkToFit="1"/>
    </xf>
    <xf numFmtId="177" fontId="19" fillId="6" borderId="9" xfId="3" applyNumberFormat="1" applyFont="1" applyFill="1" applyBorder="1">
      <alignment vertical="center"/>
    </xf>
    <xf numFmtId="177" fontId="19" fillId="6" borderId="67" xfId="3" applyNumberFormat="1" applyFont="1" applyFill="1" applyBorder="1" applyAlignment="1">
      <alignment vertical="top"/>
    </xf>
    <xf numFmtId="0" fontId="19" fillId="0" borderId="27" xfId="3" applyFont="1" applyBorder="1" applyAlignment="1" applyProtection="1">
      <alignment horizontal="left" vertical="center" wrapText="1"/>
      <protection locked="0"/>
    </xf>
    <xf numFmtId="176" fontId="19" fillId="0" borderId="182" xfId="3" applyNumberFormat="1" applyFont="1" applyBorder="1" applyAlignment="1" applyProtection="1">
      <alignment horizontal="right" vertical="center" shrinkToFit="1"/>
      <protection locked="0"/>
    </xf>
    <xf numFmtId="0" fontId="19" fillId="6" borderId="182" xfId="3" applyFont="1" applyFill="1" applyBorder="1" applyAlignment="1">
      <alignment horizontal="center" vertical="center" shrinkToFit="1"/>
    </xf>
    <xf numFmtId="177" fontId="19" fillId="6" borderId="18" xfId="3" applyNumberFormat="1" applyFont="1" applyFill="1" applyBorder="1">
      <alignment vertical="center"/>
    </xf>
    <xf numFmtId="176" fontId="19" fillId="6" borderId="54" xfId="3" applyNumberFormat="1" applyFont="1" applyFill="1" applyBorder="1" applyAlignment="1">
      <alignment horizontal="right" vertical="center" shrinkToFit="1"/>
    </xf>
    <xf numFmtId="177" fontId="19" fillId="6" borderId="183" xfId="3" applyNumberFormat="1" applyFont="1" applyFill="1" applyBorder="1">
      <alignment vertical="center"/>
    </xf>
    <xf numFmtId="177" fontId="19" fillId="6" borderId="68" xfId="3" applyNumberFormat="1" applyFont="1" applyFill="1" applyBorder="1" applyAlignment="1">
      <alignment vertical="top"/>
    </xf>
    <xf numFmtId="0" fontId="19" fillId="0" borderId="15" xfId="3" applyFont="1" applyBorder="1" applyAlignment="1" applyProtection="1">
      <alignment vertical="center" shrinkToFit="1"/>
      <protection locked="0"/>
    </xf>
    <xf numFmtId="177" fontId="19" fillId="0" borderId="8" xfId="3" applyNumberFormat="1" applyFont="1" applyBorder="1" applyAlignment="1" applyProtection="1">
      <alignment horizontal="right" vertical="center"/>
      <protection locked="0"/>
    </xf>
    <xf numFmtId="177" fontId="19" fillId="0" borderId="9" xfId="3" applyNumberFormat="1" applyFont="1" applyBorder="1" applyAlignment="1" applyProtection="1">
      <alignment horizontal="right" vertical="center"/>
      <protection locked="0"/>
    </xf>
    <xf numFmtId="0" fontId="19" fillId="0" borderId="6" xfId="3" applyFont="1" applyBorder="1" applyAlignment="1" applyProtection="1">
      <alignment horizontal="left" vertical="center" wrapText="1"/>
      <protection locked="0"/>
    </xf>
    <xf numFmtId="177" fontId="19" fillId="0" borderId="10" xfId="3" applyNumberFormat="1" applyFont="1" applyBorder="1" applyAlignment="1" applyProtection="1">
      <alignment horizontal="right" vertical="center"/>
      <protection locked="0"/>
    </xf>
    <xf numFmtId="0" fontId="19" fillId="6" borderId="15" xfId="3" applyFont="1" applyFill="1" applyBorder="1" applyAlignment="1">
      <alignment vertical="center" wrapText="1"/>
    </xf>
    <xf numFmtId="0" fontId="19" fillId="6" borderId="15" xfId="3" applyFont="1" applyFill="1" applyBorder="1" applyAlignment="1">
      <alignment horizontal="center" vertical="center" shrinkToFit="1"/>
    </xf>
    <xf numFmtId="177" fontId="19" fillId="6" borderId="15" xfId="3" applyNumberFormat="1" applyFont="1" applyFill="1" applyBorder="1">
      <alignment vertical="center"/>
    </xf>
    <xf numFmtId="177" fontId="19" fillId="6" borderId="65" xfId="3" applyNumberFormat="1" applyFont="1" applyFill="1" applyBorder="1" applyAlignment="1">
      <alignment horizontal="right" vertical="top"/>
    </xf>
    <xf numFmtId="177" fontId="19" fillId="0" borderId="4" xfId="3" applyNumberFormat="1" applyFont="1" applyBorder="1" applyAlignment="1" applyProtection="1">
      <alignment horizontal="right" vertical="center"/>
      <protection locked="0"/>
    </xf>
    <xf numFmtId="177" fontId="19" fillId="0" borderId="5" xfId="3" applyNumberFormat="1" applyFont="1" applyBorder="1" applyAlignment="1" applyProtection="1">
      <alignment horizontal="right" vertical="center"/>
      <protection locked="0"/>
    </xf>
    <xf numFmtId="177" fontId="19" fillId="0" borderId="7" xfId="3" applyNumberFormat="1" applyFont="1" applyBorder="1" applyAlignment="1" applyProtection="1">
      <alignment horizontal="right" vertical="center"/>
      <protection locked="0"/>
    </xf>
    <xf numFmtId="177" fontId="19" fillId="6" borderId="37" xfId="3" applyNumberFormat="1" applyFont="1" applyFill="1" applyBorder="1" applyAlignment="1">
      <alignment horizontal="right" vertical="top"/>
    </xf>
    <xf numFmtId="177" fontId="19" fillId="6" borderId="4" xfId="3" applyNumberFormat="1" applyFont="1" applyFill="1" applyBorder="1" applyAlignment="1">
      <alignment horizontal="right" vertical="center"/>
    </xf>
    <xf numFmtId="0" fontId="19" fillId="6" borderId="47" xfId="3" applyFont="1" applyFill="1" applyBorder="1" applyAlignment="1">
      <alignment horizontal="center" vertical="center" shrinkToFit="1"/>
    </xf>
    <xf numFmtId="177" fontId="19" fillId="6" borderId="5" xfId="3" applyNumberFormat="1" applyFont="1" applyFill="1" applyBorder="1" applyAlignment="1">
      <alignment horizontal="right" vertical="center"/>
    </xf>
    <xf numFmtId="0" fontId="19" fillId="6" borderId="0" xfId="3" applyFont="1" applyFill="1" applyAlignment="1">
      <alignment horizontal="center" vertical="center" shrinkToFit="1"/>
    </xf>
    <xf numFmtId="0" fontId="19" fillId="6" borderId="136" xfId="3" applyFont="1" applyFill="1" applyBorder="1" applyAlignment="1">
      <alignment horizontal="center" vertical="center" shrinkToFit="1"/>
    </xf>
    <xf numFmtId="0" fontId="19" fillId="6" borderId="30" xfId="3" applyFont="1" applyFill="1" applyBorder="1" applyAlignment="1">
      <alignment horizontal="center" vertical="center" shrinkToFit="1"/>
    </xf>
    <xf numFmtId="0" fontId="19" fillId="6" borderId="77" xfId="3" applyFont="1" applyFill="1" applyBorder="1" applyAlignment="1">
      <alignment horizontal="center" vertical="center" shrinkToFit="1"/>
    </xf>
    <xf numFmtId="0" fontId="19" fillId="0" borderId="40" xfId="3" applyFont="1" applyBorder="1" applyAlignment="1" applyProtection="1">
      <alignment horizontal="left" vertical="center" wrapText="1"/>
      <protection locked="0"/>
    </xf>
    <xf numFmtId="177" fontId="19" fillId="0" borderId="41" xfId="3" applyNumberFormat="1" applyFont="1" applyBorder="1" applyAlignment="1" applyProtection="1">
      <alignment horizontal="right" vertical="center"/>
      <protection locked="0"/>
    </xf>
    <xf numFmtId="0" fontId="19" fillId="4" borderId="30" xfId="3" applyFont="1" applyFill="1" applyBorder="1" applyAlignment="1">
      <alignment horizontal="center" vertical="center"/>
    </xf>
    <xf numFmtId="0" fontId="19" fillId="4" borderId="30" xfId="3" applyFont="1" applyFill="1" applyBorder="1" applyAlignment="1">
      <alignment horizontal="center" vertical="center" wrapText="1"/>
    </xf>
    <xf numFmtId="177" fontId="19" fillId="4" borderId="30" xfId="3" applyNumberFormat="1" applyFont="1" applyFill="1" applyBorder="1" applyAlignment="1">
      <alignment horizontal="center" vertical="center"/>
    </xf>
    <xf numFmtId="177" fontId="19" fillId="4" borderId="49" xfId="3" applyNumberFormat="1" applyFont="1" applyFill="1" applyBorder="1" applyAlignment="1">
      <alignment horizontal="center" vertical="center"/>
    </xf>
    <xf numFmtId="184" fontId="19" fillId="0" borderId="0" xfId="0" applyNumberFormat="1" applyFont="1" applyAlignment="1">
      <alignment horizontal="center" vertical="center"/>
    </xf>
    <xf numFmtId="0" fontId="19" fillId="0" borderId="0" xfId="0" applyFont="1" applyAlignment="1">
      <alignment vertical="center" shrinkToFit="1"/>
    </xf>
    <xf numFmtId="0" fontId="19" fillId="0" borderId="0" xfId="0" applyFont="1" applyAlignment="1">
      <alignment vertical="center" wrapText="1" shrinkToFit="1"/>
    </xf>
    <xf numFmtId="177" fontId="19" fillId="0" borderId="0" xfId="0" applyNumberFormat="1" applyFont="1">
      <alignment vertical="center"/>
    </xf>
    <xf numFmtId="177" fontId="19" fillId="0" borderId="0" xfId="0" applyNumberFormat="1" applyFont="1" applyAlignment="1">
      <alignment horizontal="right" vertical="center"/>
    </xf>
    <xf numFmtId="0" fontId="0" fillId="0" borderId="0" xfId="3" applyFont="1" applyAlignment="1">
      <alignment horizontal="right" vertical="center" shrinkToFit="1"/>
    </xf>
    <xf numFmtId="177" fontId="19" fillId="0" borderId="8" xfId="3" applyNumberFormat="1" applyFont="1" applyBorder="1" applyAlignment="1" applyProtection="1">
      <alignment horizontal="right" vertical="center" shrinkToFit="1"/>
      <protection locked="0"/>
    </xf>
    <xf numFmtId="177" fontId="19" fillId="0" borderId="9" xfId="3" applyNumberFormat="1" applyFont="1" applyBorder="1" applyAlignment="1" applyProtection="1">
      <alignment horizontal="right" vertical="center" shrinkToFit="1"/>
      <protection locked="0"/>
    </xf>
    <xf numFmtId="177" fontId="19" fillId="0" borderId="10" xfId="3" applyNumberFormat="1" applyFont="1" applyBorder="1" applyAlignment="1" applyProtection="1">
      <alignment horizontal="right" vertical="center" shrinkToFit="1"/>
      <protection locked="0"/>
    </xf>
    <xf numFmtId="38" fontId="19" fillId="0" borderId="78" xfId="4" applyFont="1" applyBorder="1" applyAlignment="1" applyProtection="1">
      <alignment horizontal="right" vertical="center" shrinkToFit="1"/>
      <protection locked="0"/>
    </xf>
    <xf numFmtId="38" fontId="19" fillId="0" borderId="73" xfId="4" applyFont="1" applyBorder="1" applyAlignment="1" applyProtection="1">
      <alignment horizontal="right" vertical="center" shrinkToFit="1"/>
      <protection locked="0"/>
    </xf>
    <xf numFmtId="38" fontId="19" fillId="0" borderId="131" xfId="4" applyFont="1" applyBorder="1" applyAlignment="1" applyProtection="1">
      <alignment horizontal="right" vertical="center" shrinkToFit="1"/>
      <protection locked="0"/>
    </xf>
    <xf numFmtId="0" fontId="19" fillId="5" borderId="2" xfId="0" applyFont="1" applyFill="1" applyBorder="1" applyAlignment="1" applyProtection="1">
      <alignment vertical="center" shrinkToFit="1"/>
      <protection locked="0"/>
    </xf>
    <xf numFmtId="0" fontId="19" fillId="0" borderId="3" xfId="0" applyFont="1" applyBorder="1" applyAlignment="1" applyProtection="1">
      <alignment horizontal="left" vertical="center" wrapText="1"/>
      <protection locked="0"/>
    </xf>
    <xf numFmtId="177" fontId="19" fillId="0" borderId="3" xfId="0" applyNumberFormat="1" applyFont="1" applyBorder="1" applyAlignment="1" applyProtection="1">
      <alignment horizontal="right" vertical="center" shrinkToFit="1"/>
      <protection locked="0"/>
    </xf>
    <xf numFmtId="177" fontId="19" fillId="6" borderId="4" xfId="0" applyNumberFormat="1" applyFont="1" applyFill="1" applyBorder="1">
      <alignment vertical="center"/>
    </xf>
    <xf numFmtId="0" fontId="19" fillId="5" borderId="19" xfId="0" applyFont="1" applyFill="1" applyBorder="1" applyAlignment="1" applyProtection="1">
      <alignment vertical="center" shrinkToFit="1"/>
      <protection locked="0"/>
    </xf>
    <xf numFmtId="0" fontId="19" fillId="0" borderId="12" xfId="0" applyFont="1" applyBorder="1" applyAlignment="1" applyProtection="1">
      <alignment horizontal="left" vertical="center" wrapText="1"/>
      <protection locked="0"/>
    </xf>
    <xf numFmtId="177" fontId="19" fillId="0" borderId="12" xfId="0" applyNumberFormat="1" applyFont="1" applyBorder="1" applyAlignment="1" applyProtection="1">
      <alignment horizontal="right" vertical="center" shrinkToFit="1"/>
      <protection locked="0"/>
    </xf>
    <xf numFmtId="177" fontId="19" fillId="6" borderId="5" xfId="0" applyNumberFormat="1" applyFont="1" applyFill="1" applyBorder="1">
      <alignment vertical="center"/>
    </xf>
    <xf numFmtId="0" fontId="19" fillId="5" borderId="40" xfId="0" applyFont="1" applyFill="1" applyBorder="1" applyAlignment="1" applyProtection="1">
      <alignment vertical="center" shrinkToFit="1"/>
      <protection locked="0"/>
    </xf>
    <xf numFmtId="0" fontId="19" fillId="0" borderId="95" xfId="0" applyFont="1" applyBorder="1" applyAlignment="1" applyProtection="1">
      <alignment horizontal="left" vertical="center" wrapText="1"/>
      <protection locked="0"/>
    </xf>
    <xf numFmtId="177" fontId="19" fillId="0" borderId="95" xfId="0" applyNumberFormat="1" applyFont="1" applyBorder="1" applyAlignment="1" applyProtection="1">
      <alignment horizontal="right" vertical="center" shrinkToFit="1"/>
      <protection locked="0"/>
    </xf>
    <xf numFmtId="177" fontId="19" fillId="6" borderId="41" xfId="0" applyNumberFormat="1" applyFont="1" applyFill="1" applyBorder="1">
      <alignment vertical="center"/>
    </xf>
    <xf numFmtId="0" fontId="61" fillId="0" borderId="0" xfId="0" applyFont="1" applyAlignment="1">
      <alignment vertical="center" wrapText="1"/>
    </xf>
    <xf numFmtId="0" fontId="31" fillId="0" borderId="0" xfId="3" applyFont="1">
      <alignment vertical="center"/>
    </xf>
    <xf numFmtId="0" fontId="13" fillId="0" borderId="0" xfId="3" applyFont="1">
      <alignment vertical="center"/>
    </xf>
    <xf numFmtId="0" fontId="10" fillId="6" borderId="83" xfId="3" applyFill="1" applyBorder="1" applyAlignment="1">
      <alignment horizontal="center" vertical="center"/>
    </xf>
    <xf numFmtId="0" fontId="10" fillId="6" borderId="0" xfId="3" applyFill="1" applyAlignment="1">
      <alignment horizontal="center" vertical="center"/>
    </xf>
    <xf numFmtId="0" fontId="10" fillId="6" borderId="0" xfId="3" applyFill="1" applyAlignment="1">
      <alignment horizontal="left" vertical="center"/>
    </xf>
    <xf numFmtId="0" fontId="10" fillId="6" borderId="83" xfId="3" applyFill="1" applyBorder="1">
      <alignment vertical="center"/>
    </xf>
    <xf numFmtId="0" fontId="77" fillId="5" borderId="0" xfId="3" applyFont="1" applyFill="1" applyAlignment="1" applyProtection="1">
      <alignment horizontal="center" vertical="center"/>
      <protection locked="0" hidden="1"/>
    </xf>
    <xf numFmtId="0" fontId="0" fillId="14" borderId="59" xfId="0" applyFill="1" applyBorder="1" applyAlignment="1">
      <alignment horizontal="center" vertical="center" shrinkToFit="1"/>
    </xf>
    <xf numFmtId="0" fontId="0" fillId="14" borderId="20" xfId="0" applyFill="1" applyBorder="1" applyAlignment="1">
      <alignment horizontal="center" vertical="center" shrinkToFit="1"/>
    </xf>
    <xf numFmtId="0" fontId="10" fillId="6" borderId="16" xfId="3" applyFill="1" applyBorder="1" applyAlignment="1">
      <alignment horizontal="center" vertical="center" textRotation="255"/>
    </xf>
    <xf numFmtId="0" fontId="10" fillId="6" borderId="17" xfId="3" applyFill="1" applyBorder="1" applyAlignment="1">
      <alignment horizontal="center" vertical="center" textRotation="255"/>
    </xf>
    <xf numFmtId="177" fontId="19" fillId="6" borderId="69" xfId="3" applyNumberFormat="1" applyFont="1" applyFill="1" applyBorder="1" applyAlignment="1">
      <alignment horizontal="right" vertical="top"/>
    </xf>
    <xf numFmtId="177" fontId="19" fillId="6" borderId="67" xfId="3" applyNumberFormat="1" applyFont="1" applyFill="1" applyBorder="1" applyAlignment="1">
      <alignment horizontal="right" vertical="top"/>
    </xf>
    <xf numFmtId="177" fontId="19" fillId="6" borderId="68" xfId="3" applyNumberFormat="1" applyFont="1" applyFill="1" applyBorder="1" applyAlignment="1">
      <alignment horizontal="right" vertical="top"/>
    </xf>
    <xf numFmtId="0" fontId="10" fillId="0" borderId="34" xfId="3" applyBorder="1" applyAlignment="1">
      <alignment vertical="center" wrapText="1"/>
    </xf>
    <xf numFmtId="0" fontId="10" fillId="0" borderId="34" xfId="3" applyBorder="1" applyAlignment="1">
      <alignment vertical="center" shrinkToFit="1"/>
    </xf>
    <xf numFmtId="177" fontId="10" fillId="0" borderId="34" xfId="3" applyNumberFormat="1" applyBorder="1">
      <alignment vertical="center"/>
    </xf>
    <xf numFmtId="0" fontId="19" fillId="6" borderId="53" xfId="3" applyFont="1" applyFill="1" applyBorder="1" applyAlignment="1">
      <alignment horizontal="center" vertical="center" wrapText="1"/>
    </xf>
    <xf numFmtId="38" fontId="78" fillId="2" borderId="11" xfId="2" applyFont="1" applyFill="1" applyBorder="1" applyAlignment="1" applyProtection="1">
      <alignment horizontal="right" vertical="center" wrapText="1"/>
      <protection locked="0"/>
    </xf>
    <xf numFmtId="38" fontId="78" fillId="2" borderId="21" xfId="2" applyFont="1" applyFill="1" applyBorder="1" applyAlignment="1" applyProtection="1">
      <alignment horizontal="right" vertical="center" wrapText="1"/>
      <protection locked="0"/>
    </xf>
    <xf numFmtId="38" fontId="78" fillId="2" borderId="12" xfId="2" applyFont="1" applyFill="1" applyBorder="1" applyAlignment="1" applyProtection="1">
      <alignment horizontal="right" vertical="center" wrapText="1"/>
      <protection locked="0"/>
    </xf>
    <xf numFmtId="38" fontId="78" fillId="2" borderId="22" xfId="2" applyFont="1" applyFill="1" applyBorder="1" applyAlignment="1" applyProtection="1">
      <alignment horizontal="right" vertical="center" wrapText="1"/>
      <protection locked="0"/>
    </xf>
    <xf numFmtId="38" fontId="78" fillId="2" borderId="13" xfId="2" applyFont="1" applyFill="1" applyBorder="1" applyAlignment="1" applyProtection="1">
      <alignment horizontal="right" vertical="center" wrapText="1"/>
      <protection locked="0"/>
    </xf>
    <xf numFmtId="38" fontId="78" fillId="2" borderId="23" xfId="2" applyFont="1" applyFill="1" applyBorder="1" applyAlignment="1" applyProtection="1">
      <alignment horizontal="right" vertical="center" wrapText="1"/>
      <protection locked="0"/>
    </xf>
    <xf numFmtId="38" fontId="78" fillId="2" borderId="3" xfId="2" applyFont="1" applyFill="1" applyBorder="1" applyAlignment="1" applyProtection="1">
      <alignment horizontal="right" vertical="center" wrapText="1"/>
      <protection locked="0"/>
    </xf>
    <xf numFmtId="38" fontId="78" fillId="2" borderId="24" xfId="2" applyFont="1" applyFill="1" applyBorder="1" applyAlignment="1" applyProtection="1">
      <alignment horizontal="right" vertical="center" wrapText="1"/>
      <protection locked="0"/>
    </xf>
    <xf numFmtId="38" fontId="19" fillId="2" borderId="25" xfId="2" applyFont="1" applyFill="1" applyBorder="1" applyAlignment="1" applyProtection="1">
      <alignment horizontal="right" vertical="center" wrapText="1"/>
      <protection locked="0"/>
    </xf>
    <xf numFmtId="38" fontId="19" fillId="2" borderId="26" xfId="2" applyFont="1" applyFill="1" applyBorder="1" applyAlignment="1" applyProtection="1">
      <alignment horizontal="right" vertical="center" wrapText="1"/>
      <protection locked="0"/>
    </xf>
    <xf numFmtId="179" fontId="12" fillId="9" borderId="139" xfId="0" applyNumberFormat="1" applyFont="1" applyFill="1" applyBorder="1" applyAlignment="1" applyProtection="1">
      <alignment horizontal="center" vertical="center" shrinkToFit="1"/>
      <protection locked="0"/>
    </xf>
    <xf numFmtId="0" fontId="12" fillId="6" borderId="140" xfId="0" applyFont="1" applyFill="1" applyBorder="1" applyAlignment="1">
      <alignment horizontal="center" vertical="center"/>
    </xf>
    <xf numFmtId="180" fontId="12" fillId="9" borderId="140" xfId="0" applyNumberFormat="1" applyFont="1" applyFill="1" applyBorder="1" applyAlignment="1" applyProtection="1">
      <alignment horizontal="center" vertical="center" shrinkToFit="1"/>
      <protection locked="0"/>
    </xf>
    <xf numFmtId="0" fontId="78" fillId="6" borderId="55" xfId="3" applyFont="1" applyFill="1" applyBorder="1" applyAlignment="1">
      <alignment horizontal="center" vertical="center"/>
    </xf>
    <xf numFmtId="0" fontId="19" fillId="6" borderId="57" xfId="3" applyFont="1" applyFill="1" applyBorder="1" applyAlignment="1">
      <alignment horizontal="center" vertical="center" wrapText="1"/>
    </xf>
    <xf numFmtId="0" fontId="78" fillId="6" borderId="53" xfId="3" applyFont="1" applyFill="1" applyBorder="1" applyAlignment="1">
      <alignment horizontal="center" vertical="center"/>
    </xf>
    <xf numFmtId="179" fontId="12" fillId="9" borderId="2" xfId="0" applyNumberFormat="1" applyFont="1" applyFill="1" applyBorder="1" applyAlignment="1" applyProtection="1">
      <alignment horizontal="center" vertical="center"/>
      <protection locked="0"/>
    </xf>
    <xf numFmtId="180" fontId="12" fillId="9" borderId="140" xfId="0" applyNumberFormat="1" applyFont="1" applyFill="1" applyBorder="1" applyAlignment="1" applyProtection="1">
      <alignment horizontal="center" vertical="center"/>
      <protection locked="0"/>
    </xf>
    <xf numFmtId="0" fontId="19" fillId="6" borderId="105" xfId="0" applyFont="1" applyFill="1" applyBorder="1" applyAlignment="1">
      <alignment horizontal="center" vertical="center"/>
    </xf>
    <xf numFmtId="0" fontId="19" fillId="6" borderId="145" xfId="0" applyFont="1" applyFill="1" applyBorder="1" applyAlignment="1">
      <alignment horizontal="center" vertical="center"/>
    </xf>
    <xf numFmtId="0" fontId="19" fillId="6" borderId="108" xfId="0" applyFont="1" applyFill="1" applyBorder="1" applyAlignment="1">
      <alignment horizontal="center" vertical="center"/>
    </xf>
    <xf numFmtId="0" fontId="52" fillId="0" borderId="0" xfId="0" applyFont="1" applyAlignment="1">
      <alignment horizontal="left" vertical="top" wrapText="1"/>
    </xf>
    <xf numFmtId="0" fontId="19" fillId="0" borderId="43" xfId="9" applyFont="1" applyBorder="1">
      <alignment vertical="center"/>
    </xf>
    <xf numFmtId="0" fontId="19" fillId="0" borderId="15" xfId="9" applyFont="1" applyBorder="1">
      <alignment vertical="center"/>
    </xf>
    <xf numFmtId="0" fontId="19" fillId="0" borderId="50" xfId="9" applyFont="1" applyBorder="1">
      <alignment vertical="center"/>
    </xf>
    <xf numFmtId="0" fontId="19" fillId="0" borderId="16" xfId="9" applyFont="1" applyBorder="1">
      <alignment vertical="center"/>
    </xf>
    <xf numFmtId="0" fontId="19" fillId="0" borderId="0" xfId="9" applyFont="1">
      <alignment vertical="center"/>
    </xf>
    <xf numFmtId="0" fontId="19" fillId="0" borderId="0" xfId="9" applyFont="1" applyAlignment="1"/>
    <xf numFmtId="0" fontId="19" fillId="0" borderId="51" xfId="9" applyFont="1" applyBorder="1" applyAlignment="1">
      <alignment horizontal="center" vertical="center"/>
    </xf>
    <xf numFmtId="0" fontId="19" fillId="0" borderId="51" xfId="9" applyFont="1" applyBorder="1">
      <alignment vertical="center"/>
    </xf>
    <xf numFmtId="0" fontId="81" fillId="0" borderId="0" xfId="9" applyFont="1" applyAlignment="1">
      <alignment horizontal="right" vertical="center"/>
    </xf>
    <xf numFmtId="0" fontId="19" fillId="0" borderId="0" xfId="9" applyFont="1" applyAlignment="1">
      <alignment horizontal="left" vertical="center" shrinkToFit="1"/>
    </xf>
    <xf numFmtId="0" fontId="19" fillId="0" borderId="51" xfId="9" applyFont="1" applyBorder="1" applyAlignment="1">
      <alignment horizontal="left" vertical="center" shrinkToFit="1"/>
    </xf>
    <xf numFmtId="0" fontId="81" fillId="0" borderId="51" xfId="9" applyFont="1" applyBorder="1">
      <alignment vertical="center"/>
    </xf>
    <xf numFmtId="0" fontId="19" fillId="0" borderId="0" xfId="9" applyFont="1" applyAlignment="1">
      <alignment horizontal="center" vertical="center"/>
    </xf>
    <xf numFmtId="0" fontId="19" fillId="0" borderId="0" xfId="9" applyFont="1" applyAlignment="1">
      <alignment horizontal="left" vertical="center"/>
    </xf>
    <xf numFmtId="0" fontId="19" fillId="0" borderId="51" xfId="9" applyFont="1" applyBorder="1" applyAlignment="1">
      <alignment horizontal="left" vertical="center" wrapText="1"/>
    </xf>
    <xf numFmtId="0" fontId="19" fillId="0" borderId="0" xfId="9" applyFont="1" applyAlignment="1">
      <alignment horizontal="left" vertical="center" wrapText="1"/>
    </xf>
    <xf numFmtId="0" fontId="19" fillId="0" borderId="0" xfId="9" applyFont="1" applyAlignment="1">
      <alignment horizontal="right" vertical="center"/>
    </xf>
    <xf numFmtId="0" fontId="19" fillId="0" borderId="0" xfId="9" applyFont="1" applyAlignment="1">
      <alignment vertical="center" shrinkToFit="1"/>
    </xf>
    <xf numFmtId="0" fontId="19" fillId="0" borderId="0" xfId="9" applyFont="1" applyAlignment="1">
      <alignment horizontal="right" vertical="center" shrinkToFit="1"/>
    </xf>
    <xf numFmtId="0" fontId="82" fillId="0" borderId="0" xfId="9" applyFont="1" applyAlignment="1">
      <alignment horizontal="left" vertical="center"/>
    </xf>
    <xf numFmtId="0" fontId="19" fillId="0" borderId="0" xfId="9" applyFont="1" applyAlignment="1">
      <alignment horizontal="center" vertical="center" shrinkToFit="1"/>
    </xf>
    <xf numFmtId="0" fontId="19" fillId="0" borderId="51" xfId="9" applyFont="1" applyBorder="1" applyAlignment="1">
      <alignment vertical="center" shrinkToFit="1"/>
    </xf>
    <xf numFmtId="0" fontId="19" fillId="0" borderId="0" xfId="9" applyFont="1" applyAlignment="1">
      <alignment vertical="top" wrapText="1"/>
    </xf>
    <xf numFmtId="0" fontId="19" fillId="0" borderId="51" xfId="9" applyFont="1" applyBorder="1" applyAlignment="1">
      <alignment vertical="top" wrapText="1"/>
    </xf>
    <xf numFmtId="0" fontId="19" fillId="0" borderId="30" xfId="9" applyFont="1" applyBorder="1">
      <alignment vertical="center"/>
    </xf>
    <xf numFmtId="0" fontId="19" fillId="0" borderId="94" xfId="9" applyFont="1" applyBorder="1">
      <alignment vertical="center"/>
    </xf>
    <xf numFmtId="0" fontId="81" fillId="0" borderId="0" xfId="9" applyFont="1" applyAlignment="1">
      <alignment vertical="top"/>
    </xf>
    <xf numFmtId="0" fontId="19" fillId="0" borderId="15" xfId="9" applyFont="1" applyBorder="1" applyAlignment="1">
      <alignment horizontal="right" vertical="center"/>
    </xf>
    <xf numFmtId="0" fontId="19" fillId="0" borderId="16" xfId="10" applyFont="1" applyBorder="1">
      <alignment vertical="center"/>
    </xf>
    <xf numFmtId="0" fontId="19" fillId="0" borderId="0" xfId="10" applyFont="1" applyAlignment="1">
      <alignment vertical="top" wrapText="1"/>
    </xf>
    <xf numFmtId="0" fontId="19" fillId="0" borderId="51" xfId="10" applyFont="1" applyBorder="1" applyAlignment="1">
      <alignment vertical="top" wrapText="1"/>
    </xf>
    <xf numFmtId="0" fontId="19" fillId="0" borderId="0" xfId="10" applyFont="1">
      <alignment vertical="center"/>
    </xf>
    <xf numFmtId="0" fontId="55" fillId="0" borderId="0" xfId="9" applyFont="1">
      <alignment vertical="center"/>
    </xf>
    <xf numFmtId="0" fontId="55" fillId="0" borderId="12" xfId="9" applyFont="1" applyBorder="1" applyAlignment="1">
      <alignment horizontal="center" vertical="center" wrapText="1"/>
    </xf>
    <xf numFmtId="0" fontId="19" fillId="0" borderId="15" xfId="9" applyFont="1" applyBorder="1" applyAlignment="1">
      <alignment horizontal="left" vertical="center"/>
    </xf>
    <xf numFmtId="0" fontId="19" fillId="0" borderId="50" xfId="9" applyFont="1" applyBorder="1" applyAlignment="1">
      <alignment horizontal="left" vertical="center"/>
    </xf>
    <xf numFmtId="0" fontId="19" fillId="0" borderId="0" xfId="9" applyFont="1" applyAlignment="1">
      <alignment horizontal="left" vertical="top"/>
    </xf>
    <xf numFmtId="0" fontId="55" fillId="0" borderId="0" xfId="9" applyFont="1" applyAlignment="1">
      <alignment horizontal="right" vertical="center"/>
    </xf>
    <xf numFmtId="0" fontId="55" fillId="0" borderId="0" xfId="9" applyFont="1" applyAlignment="1">
      <alignment horizontal="left" vertical="center" shrinkToFit="1"/>
    </xf>
    <xf numFmtId="0" fontId="55" fillId="0" borderId="0" xfId="9" applyFont="1" applyAlignment="1">
      <alignment vertical="center" shrinkToFit="1"/>
    </xf>
    <xf numFmtId="0" fontId="19" fillId="0" borderId="51" xfId="9" applyFont="1" applyBorder="1" applyAlignment="1">
      <alignment horizontal="center" vertical="center" shrinkToFit="1"/>
    </xf>
    <xf numFmtId="0" fontId="19" fillId="0" borderId="0" xfId="9" applyFont="1" applyAlignment="1">
      <alignment vertical="top"/>
    </xf>
    <xf numFmtId="0" fontId="19" fillId="0" borderId="51" xfId="9" applyFont="1" applyBorder="1" applyAlignment="1">
      <alignment vertical="top"/>
    </xf>
    <xf numFmtId="0" fontId="55" fillId="0" borderId="0" xfId="9" applyFont="1" applyAlignment="1">
      <alignment horizontal="left" vertical="center"/>
    </xf>
    <xf numFmtId="0" fontId="19" fillId="0" borderId="17" xfId="9" applyFont="1" applyBorder="1">
      <alignment vertical="center"/>
    </xf>
    <xf numFmtId="0" fontId="19" fillId="0" borderId="30" xfId="9" applyFont="1" applyBorder="1" applyAlignment="1">
      <alignment vertical="center" shrinkToFit="1"/>
    </xf>
    <xf numFmtId="0" fontId="19" fillId="0" borderId="30" xfId="9" applyFont="1" applyBorder="1" applyAlignment="1">
      <alignment horizontal="left" vertical="center" shrinkToFit="1"/>
    </xf>
    <xf numFmtId="0" fontId="19" fillId="0" borderId="94" xfId="9" applyFont="1" applyBorder="1" applyAlignment="1">
      <alignment horizontal="left" vertical="center" shrinkToFit="1"/>
    </xf>
    <xf numFmtId="0" fontId="19" fillId="0" borderId="30" xfId="9" applyFont="1" applyBorder="1" applyAlignment="1">
      <alignment vertical="top"/>
    </xf>
    <xf numFmtId="0" fontId="19" fillId="0" borderId="94" xfId="9" applyFont="1" applyBorder="1" applyAlignment="1">
      <alignment vertical="top"/>
    </xf>
    <xf numFmtId="0" fontId="19" fillId="0" borderId="15" xfId="9" applyFont="1" applyBorder="1" applyAlignment="1">
      <alignment vertical="center" wrapText="1"/>
    </xf>
    <xf numFmtId="0" fontId="19" fillId="0" borderId="77" xfId="9" applyFont="1" applyBorder="1" applyAlignment="1">
      <alignment horizontal="left" vertical="center"/>
    </xf>
    <xf numFmtId="0" fontId="19" fillId="0" borderId="50" xfId="9" applyFont="1" applyBorder="1" applyAlignment="1">
      <alignment horizontal="left" vertical="center" wrapText="1"/>
    </xf>
    <xf numFmtId="183" fontId="19" fillId="0" borderId="9" xfId="9" applyNumberFormat="1" applyFont="1" applyBorder="1" applyAlignment="1">
      <alignment horizontal="center" vertical="center"/>
    </xf>
    <xf numFmtId="183" fontId="19" fillId="0" borderId="47" xfId="9" applyNumberFormat="1" applyFont="1" applyBorder="1" applyAlignment="1">
      <alignment horizontal="center" vertical="center"/>
    </xf>
    <xf numFmtId="183" fontId="19" fillId="0" borderId="73" xfId="9" applyNumberFormat="1" applyFont="1" applyBorder="1" applyAlignment="1">
      <alignment horizontal="center" vertical="center"/>
    </xf>
    <xf numFmtId="183" fontId="19" fillId="0" borderId="0" xfId="9" applyNumberFormat="1" applyFont="1">
      <alignment vertical="center"/>
    </xf>
    <xf numFmtId="0" fontId="19" fillId="0" borderId="0" xfId="9" applyFont="1" applyAlignment="1">
      <alignment horizontal="left" vertical="center" wrapText="1" shrinkToFit="1"/>
    </xf>
    <xf numFmtId="0" fontId="19" fillId="0" borderId="0" xfId="9" applyFont="1" applyAlignment="1">
      <alignment horizontal="center" vertical="top"/>
    </xf>
    <xf numFmtId="0" fontId="19" fillId="0" borderId="30" xfId="9" applyFont="1" applyBorder="1" applyAlignment="1">
      <alignment horizontal="center" vertical="center"/>
    </xf>
    <xf numFmtId="0" fontId="19" fillId="0" borderId="30" xfId="9" applyFont="1" applyBorder="1" applyAlignment="1">
      <alignment horizontal="left" vertical="center" wrapText="1"/>
    </xf>
    <xf numFmtId="0" fontId="19" fillId="0" borderId="94" xfId="9" applyFont="1" applyBorder="1" applyAlignment="1">
      <alignment horizontal="left" vertical="center" wrapText="1"/>
    </xf>
    <xf numFmtId="0" fontId="19" fillId="0" borderId="15" xfId="9" applyFont="1" applyBorder="1" applyAlignment="1">
      <alignment horizontal="center" vertical="center"/>
    </xf>
    <xf numFmtId="0" fontId="19" fillId="0" borderId="30" xfId="9" applyFont="1" applyBorder="1" applyAlignment="1">
      <alignment horizontal="right" vertical="center"/>
    </xf>
    <xf numFmtId="0" fontId="19" fillId="0" borderId="94" xfId="9" applyFont="1" applyBorder="1" applyAlignment="1">
      <alignment horizontal="center" vertical="center"/>
    </xf>
    <xf numFmtId="0" fontId="19" fillId="0" borderId="0" xfId="9" applyFont="1" applyAlignment="1">
      <alignment vertical="center" wrapText="1"/>
    </xf>
    <xf numFmtId="0" fontId="84" fillId="0" borderId="0" xfId="9" applyFont="1">
      <alignment vertical="center"/>
    </xf>
    <xf numFmtId="0" fontId="84" fillId="0" borderId="0" xfId="9" applyFont="1" applyAlignment="1">
      <alignment vertical="center" wrapText="1"/>
    </xf>
    <xf numFmtId="0" fontId="85" fillId="0" borderId="0" xfId="9" applyFont="1" applyAlignment="1">
      <alignment horizontal="right" vertical="center"/>
    </xf>
    <xf numFmtId="0" fontId="52" fillId="0" borderId="0" xfId="0" applyFont="1" applyAlignment="1">
      <alignment vertical="center" wrapText="1"/>
    </xf>
    <xf numFmtId="0" fontId="73" fillId="0" borderId="189" xfId="0" applyFont="1" applyBorder="1" applyAlignment="1">
      <alignment vertical="top" wrapText="1"/>
    </xf>
    <xf numFmtId="0" fontId="43" fillId="0" borderId="0" xfId="0" applyFont="1">
      <alignment vertical="center"/>
    </xf>
    <xf numFmtId="0" fontId="19" fillId="0" borderId="0" xfId="0" applyFont="1" applyAlignment="1">
      <alignment vertical="center" wrapText="1"/>
    </xf>
    <xf numFmtId="0" fontId="19" fillId="0" borderId="35" xfId="0" applyFont="1" applyBorder="1" applyAlignment="1">
      <alignment vertical="top" wrapText="1"/>
    </xf>
    <xf numFmtId="0" fontId="19" fillId="0" borderId="0" xfId="0" applyFont="1" applyAlignment="1">
      <alignment vertical="top" wrapText="1"/>
    </xf>
    <xf numFmtId="0" fontId="19" fillId="0" borderId="0" xfId="0" applyFont="1" applyAlignment="1">
      <alignment horizontal="left" vertical="top" wrapText="1"/>
    </xf>
    <xf numFmtId="0" fontId="58" fillId="0" borderId="0" xfId="0" applyFont="1">
      <alignment vertical="center"/>
    </xf>
    <xf numFmtId="0" fontId="50" fillId="0" borderId="35" xfId="0" applyFont="1" applyBorder="1" applyAlignment="1">
      <alignment vertical="center" shrinkToFit="1"/>
    </xf>
    <xf numFmtId="0" fontId="58" fillId="0" borderId="0" xfId="0" applyFont="1" applyAlignment="1">
      <alignment vertical="center" shrinkToFit="1"/>
    </xf>
    <xf numFmtId="0" fontId="88" fillId="0" borderId="0" xfId="0" applyFont="1">
      <alignment vertical="center"/>
    </xf>
    <xf numFmtId="0" fontId="58" fillId="0" borderId="0" xfId="0" applyFont="1" applyAlignment="1">
      <alignment vertical="center" wrapText="1" shrinkToFit="1"/>
    </xf>
    <xf numFmtId="0" fontId="58" fillId="0" borderId="0" xfId="0" applyFont="1" applyAlignment="1">
      <alignment vertical="center" wrapText="1"/>
    </xf>
    <xf numFmtId="0" fontId="89" fillId="0" borderId="184" xfId="0" applyFont="1" applyBorder="1">
      <alignment vertical="center"/>
    </xf>
    <xf numFmtId="0" fontId="13" fillId="6" borderId="202" xfId="0" applyFont="1" applyFill="1" applyBorder="1" applyAlignment="1">
      <alignment vertical="center" shrinkToFit="1"/>
    </xf>
    <xf numFmtId="56" fontId="13" fillId="6" borderId="11" xfId="0" applyNumberFormat="1" applyFont="1" applyFill="1" applyBorder="1" applyAlignment="1">
      <alignment horizontal="left" vertical="center" shrinkToFit="1"/>
    </xf>
    <xf numFmtId="0" fontId="13" fillId="6" borderId="200" xfId="0" applyFont="1" applyFill="1" applyBorder="1" applyAlignment="1">
      <alignment horizontal="left" vertical="center" shrinkToFit="1"/>
    </xf>
    <xf numFmtId="0" fontId="13" fillId="6" borderId="11" xfId="0" applyFont="1" applyFill="1" applyBorder="1" applyAlignment="1">
      <alignment horizontal="left" vertical="center" shrinkToFit="1"/>
    </xf>
    <xf numFmtId="0" fontId="13" fillId="6" borderId="21" xfId="0" applyFont="1" applyFill="1" applyBorder="1" applyAlignment="1">
      <alignment horizontal="left" vertical="center"/>
    </xf>
    <xf numFmtId="56" fontId="13" fillId="0" borderId="160" xfId="0" applyNumberFormat="1" applyFont="1" applyBorder="1" applyAlignment="1" applyProtection="1">
      <alignment horizontal="left" vertical="center"/>
      <protection locked="0"/>
    </xf>
    <xf numFmtId="183" fontId="13" fillId="0" borderId="12" xfId="0" applyNumberFormat="1" applyFont="1" applyBorder="1" applyAlignment="1" applyProtection="1">
      <alignment horizontal="left" vertical="center"/>
      <protection locked="0"/>
    </xf>
    <xf numFmtId="56" fontId="13" fillId="0" borderId="12" xfId="0" applyNumberFormat="1" applyFont="1" applyBorder="1" applyAlignment="1" applyProtection="1">
      <alignment horizontal="left" vertical="center" shrinkToFit="1"/>
      <protection locked="0"/>
    </xf>
    <xf numFmtId="176" fontId="13" fillId="0" borderId="73" xfId="0" applyNumberFormat="1" applyFont="1" applyBorder="1" applyAlignment="1" applyProtection="1">
      <alignment vertical="center" shrinkToFit="1"/>
      <protection locked="0"/>
    </xf>
    <xf numFmtId="0" fontId="13" fillId="0" borderId="22" xfId="0" applyFont="1" applyBorder="1" applyAlignment="1" applyProtection="1">
      <alignment horizontal="left" vertical="center"/>
      <protection locked="0"/>
    </xf>
    <xf numFmtId="56" fontId="13" fillId="0" borderId="120" xfId="0" applyNumberFormat="1" applyFont="1" applyBorder="1" applyAlignment="1" applyProtection="1">
      <alignment horizontal="left" vertical="center"/>
      <protection locked="0"/>
    </xf>
    <xf numFmtId="56" fontId="13" fillId="0" borderId="12" xfId="0" applyNumberFormat="1" applyFont="1" applyBorder="1" applyAlignment="1" applyProtection="1">
      <alignment horizontal="left" vertical="center"/>
      <protection locked="0"/>
    </xf>
    <xf numFmtId="56" fontId="13" fillId="0" borderId="205" xfId="0" applyNumberFormat="1" applyFont="1" applyBorder="1" applyAlignment="1" applyProtection="1">
      <alignment horizontal="left" vertical="center"/>
      <protection locked="0"/>
    </xf>
    <xf numFmtId="56" fontId="13" fillId="0" borderId="182" xfId="0" applyNumberFormat="1" applyFont="1" applyBorder="1" applyAlignment="1" applyProtection="1">
      <alignment horizontal="left" vertical="center"/>
      <protection locked="0"/>
    </xf>
    <xf numFmtId="56" fontId="13" fillId="0" borderId="182" xfId="0" applyNumberFormat="1" applyFont="1" applyBorder="1" applyAlignment="1" applyProtection="1">
      <alignment horizontal="left" vertical="center" shrinkToFit="1"/>
      <protection locked="0"/>
    </xf>
    <xf numFmtId="176" fontId="13" fillId="0" borderId="185" xfId="0" applyNumberFormat="1" applyFont="1" applyBorder="1" applyAlignment="1" applyProtection="1">
      <alignment vertical="center" shrinkToFit="1"/>
      <protection locked="0"/>
    </xf>
    <xf numFmtId="0" fontId="13" fillId="0" borderId="149" xfId="0" applyFont="1" applyBorder="1" applyAlignment="1" applyProtection="1">
      <alignment horizontal="left" vertical="center" shrinkToFit="1"/>
      <protection locked="0"/>
    </xf>
    <xf numFmtId="0" fontId="37" fillId="11" borderId="16" xfId="0" applyFont="1" applyFill="1" applyBorder="1">
      <alignment vertical="center"/>
    </xf>
    <xf numFmtId="0" fontId="45" fillId="11" borderId="30" xfId="0" applyFont="1" applyFill="1" applyBorder="1" applyAlignment="1">
      <alignment vertical="center" shrinkToFit="1"/>
    </xf>
    <xf numFmtId="0" fontId="13" fillId="11" borderId="154" xfId="0" applyFont="1" applyFill="1" applyBorder="1" applyAlignment="1">
      <alignment horizontal="left" vertical="center" wrapText="1"/>
    </xf>
    <xf numFmtId="177" fontId="13" fillId="11" borderId="30" xfId="0" applyNumberFormat="1" applyFont="1" applyFill="1" applyBorder="1" applyAlignment="1">
      <alignment horizontal="right" vertical="center" shrinkToFit="1"/>
    </xf>
    <xf numFmtId="177" fontId="13" fillId="11" borderId="154" xfId="0" applyNumberFormat="1" applyFont="1" applyFill="1" applyBorder="1" applyAlignment="1">
      <alignment horizontal="right" vertical="center" shrinkToFit="1"/>
    </xf>
    <xf numFmtId="177" fontId="13" fillId="11" borderId="150" xfId="0" applyNumberFormat="1" applyFont="1" applyFill="1" applyBorder="1">
      <alignment vertical="center"/>
    </xf>
    <xf numFmtId="0" fontId="13" fillId="0" borderId="35" xfId="0" applyFont="1" applyBorder="1">
      <alignment vertical="center"/>
    </xf>
    <xf numFmtId="0" fontId="13" fillId="0" borderId="0" xfId="0" applyFont="1" applyAlignment="1">
      <alignment horizontal="center" vertical="center"/>
    </xf>
    <xf numFmtId="0" fontId="13" fillId="11" borderId="154" xfId="0" applyFont="1" applyFill="1" applyBorder="1" applyAlignment="1">
      <alignment vertical="center" shrinkToFit="1"/>
    </xf>
    <xf numFmtId="177" fontId="13" fillId="11" borderId="154" xfId="0" applyNumberFormat="1" applyFont="1" applyFill="1" applyBorder="1">
      <alignment vertical="center"/>
    </xf>
    <xf numFmtId="0" fontId="13" fillId="11" borderId="103" xfId="0" applyFont="1" applyFill="1" applyBorder="1" applyAlignment="1">
      <alignment vertical="center" shrinkToFit="1"/>
    </xf>
    <xf numFmtId="0" fontId="19" fillId="0" borderId="0" xfId="3" applyFont="1" applyProtection="1">
      <alignment vertical="center"/>
      <protection locked="0"/>
    </xf>
    <xf numFmtId="177" fontId="49" fillId="0" borderId="0" xfId="0" applyNumberFormat="1" applyFont="1" applyAlignment="1">
      <alignment horizontal="left" vertical="center" wrapText="1" shrinkToFit="1"/>
    </xf>
    <xf numFmtId="0" fontId="49" fillId="0" borderId="0" xfId="0" applyFont="1" applyAlignment="1">
      <alignment horizontal="left" vertical="center" wrapText="1"/>
    </xf>
    <xf numFmtId="0" fontId="87" fillId="0" borderId="0" xfId="0" applyFont="1" applyAlignment="1">
      <alignment vertical="center" wrapText="1"/>
    </xf>
    <xf numFmtId="0" fontId="19" fillId="0" borderId="0" xfId="3" applyFont="1" applyAlignment="1" applyProtection="1">
      <alignment horizontal="right" vertical="center" wrapText="1"/>
      <protection locked="0"/>
    </xf>
    <xf numFmtId="179" fontId="18" fillId="6" borderId="78" xfId="0" applyNumberFormat="1" applyFont="1" applyFill="1" applyBorder="1" applyAlignment="1">
      <alignment horizontal="left" vertical="center"/>
    </xf>
    <xf numFmtId="0" fontId="0" fillId="6" borderId="133" xfId="0" applyFill="1" applyBorder="1" applyAlignment="1">
      <alignment vertical="center" shrinkToFit="1"/>
    </xf>
    <xf numFmtId="0" fontId="23" fillId="6" borderId="63" xfId="0" applyFont="1" applyFill="1" applyBorder="1" applyAlignment="1">
      <alignment vertical="center" wrapText="1"/>
    </xf>
    <xf numFmtId="0" fontId="0" fillId="6" borderId="63" xfId="0" applyFill="1" applyBorder="1">
      <alignment vertical="center"/>
    </xf>
    <xf numFmtId="0" fontId="0" fillId="6" borderId="50" xfId="0" applyFill="1" applyBorder="1">
      <alignment vertical="center"/>
    </xf>
    <xf numFmtId="0" fontId="0" fillId="8" borderId="91" xfId="0" applyFill="1" applyBorder="1">
      <alignment vertical="center"/>
    </xf>
    <xf numFmtId="0" fontId="0" fillId="8" borderId="150" xfId="0" applyFill="1" applyBorder="1" applyAlignment="1">
      <alignment vertical="center" shrinkToFit="1"/>
    </xf>
    <xf numFmtId="0" fontId="23" fillId="8" borderId="63" xfId="0" applyFont="1" applyFill="1" applyBorder="1" applyAlignment="1">
      <alignment vertical="center" shrinkToFit="1"/>
    </xf>
    <xf numFmtId="0" fontId="0" fillId="8" borderId="63" xfId="0" applyFill="1" applyBorder="1">
      <alignment vertical="center"/>
    </xf>
    <xf numFmtId="0" fontId="0" fillId="6" borderId="58" xfId="0" applyFill="1" applyBorder="1">
      <alignment vertical="center"/>
    </xf>
    <xf numFmtId="0" fontId="0" fillId="6" borderId="20" xfId="0" applyFill="1" applyBorder="1" applyAlignment="1">
      <alignment vertical="center" wrapText="1"/>
    </xf>
    <xf numFmtId="0" fontId="0" fillId="6" borderId="29" xfId="0" applyFill="1" applyBorder="1">
      <alignment vertical="center"/>
    </xf>
    <xf numFmtId="0" fontId="0" fillId="6" borderId="1" xfId="0" applyFill="1" applyBorder="1">
      <alignment vertical="center"/>
    </xf>
    <xf numFmtId="177" fontId="50" fillId="0" borderId="35" xfId="0" applyNumberFormat="1" applyFont="1" applyBorder="1" applyAlignment="1">
      <alignment vertical="top"/>
    </xf>
    <xf numFmtId="0" fontId="90" fillId="5" borderId="150" xfId="0" applyFont="1" applyFill="1" applyBorder="1" applyAlignment="1" applyProtection="1">
      <alignment horizontal="center" vertical="center" wrapText="1"/>
      <protection locked="0"/>
    </xf>
    <xf numFmtId="0" fontId="90" fillId="5" borderId="151" xfId="0" applyFont="1" applyFill="1" applyBorder="1" applyAlignment="1" applyProtection="1">
      <alignment horizontal="center" vertical="center" wrapText="1"/>
      <protection locked="0"/>
    </xf>
    <xf numFmtId="184" fontId="0" fillId="0" borderId="34" xfId="0" applyNumberFormat="1" applyBorder="1" applyAlignment="1">
      <alignment horizontal="center" vertical="center"/>
    </xf>
    <xf numFmtId="0" fontId="0" fillId="0" borderId="34" xfId="0" applyBorder="1">
      <alignment vertical="center"/>
    </xf>
    <xf numFmtId="0" fontId="0" fillId="0" borderId="34" xfId="0" applyBorder="1" applyAlignment="1">
      <alignment vertical="center" shrinkToFit="1"/>
    </xf>
    <xf numFmtId="0" fontId="0" fillId="0" borderId="34" xfId="0" applyBorder="1" applyAlignment="1">
      <alignment vertical="center" wrapText="1" shrinkToFit="1"/>
    </xf>
    <xf numFmtId="177" fontId="0" fillId="0" borderId="34" xfId="0" applyNumberFormat="1" applyBorder="1">
      <alignment vertical="center"/>
    </xf>
    <xf numFmtId="177" fontId="0" fillId="0" borderId="34" xfId="0" applyNumberFormat="1" applyBorder="1" applyAlignment="1">
      <alignment horizontal="right" vertical="center"/>
    </xf>
    <xf numFmtId="0" fontId="0" fillId="0" borderId="34" xfId="0" applyBorder="1" applyAlignment="1">
      <alignment horizontal="right" vertical="top"/>
    </xf>
    <xf numFmtId="0" fontId="19" fillId="8" borderId="77" xfId="3" applyFont="1" applyFill="1" applyBorder="1" applyAlignment="1">
      <alignment horizontal="left" vertical="center" shrinkToFit="1"/>
    </xf>
    <xf numFmtId="0" fontId="19" fillId="0" borderId="52" xfId="0" applyFont="1" applyBorder="1" applyAlignment="1" applyProtection="1">
      <alignment horizontal="center" vertical="center" wrapText="1"/>
      <protection locked="0"/>
    </xf>
    <xf numFmtId="0" fontId="19" fillId="6" borderId="44" xfId="3" applyFont="1" applyFill="1" applyBorder="1" applyAlignment="1">
      <alignment vertical="center" shrinkToFit="1"/>
    </xf>
    <xf numFmtId="0" fontId="19" fillId="6" borderId="96" xfId="3" applyFont="1" applyFill="1" applyBorder="1" applyAlignment="1">
      <alignment horizontal="right" vertical="center" shrinkToFit="1"/>
    </xf>
    <xf numFmtId="0" fontId="19" fillId="6" borderId="10" xfId="3" applyFont="1" applyFill="1" applyBorder="1" applyAlignment="1">
      <alignment horizontal="center" vertical="center" shrinkToFit="1"/>
    </xf>
    <xf numFmtId="0" fontId="19" fillId="8" borderId="97" xfId="3" applyFont="1" applyFill="1" applyBorder="1" applyAlignment="1">
      <alignment vertical="center" shrinkToFit="1"/>
    </xf>
    <xf numFmtId="0" fontId="19" fillId="8" borderId="98" xfId="3" applyFont="1" applyFill="1" applyBorder="1" applyAlignment="1">
      <alignment vertical="center" shrinkToFit="1"/>
    </xf>
    <xf numFmtId="176" fontId="19" fillId="6" borderId="4" xfId="3" applyNumberFormat="1" applyFont="1" applyFill="1" applyBorder="1" applyAlignment="1">
      <alignment horizontal="right" vertical="center"/>
    </xf>
    <xf numFmtId="176" fontId="19" fillId="6" borderId="5" xfId="3" applyNumberFormat="1" applyFont="1" applyFill="1" applyBorder="1" applyAlignment="1">
      <alignment horizontal="right" vertical="center"/>
    </xf>
    <xf numFmtId="176" fontId="19" fillId="6" borderId="7" xfId="3" applyNumberFormat="1" applyFont="1" applyFill="1" applyBorder="1" applyAlignment="1">
      <alignment horizontal="right" vertical="center"/>
    </xf>
    <xf numFmtId="0" fontId="19" fillId="0" borderId="12" xfId="9" applyFont="1" applyBorder="1">
      <alignment vertical="center"/>
    </xf>
    <xf numFmtId="0" fontId="81" fillId="0" borderId="0" xfId="9" applyFont="1" applyAlignment="1" applyProtection="1">
      <alignment horizontal="right" vertical="center"/>
      <protection locked="0"/>
    </xf>
    <xf numFmtId="0" fontId="55" fillId="0" borderId="12" xfId="9" applyFont="1" applyBorder="1" applyProtection="1">
      <alignment vertical="center"/>
      <protection locked="0"/>
    </xf>
    <xf numFmtId="183" fontId="19" fillId="0" borderId="12" xfId="9" applyNumberFormat="1" applyFont="1" applyBorder="1" applyAlignment="1" applyProtection="1">
      <alignment horizontal="center" vertical="center" shrinkToFit="1"/>
      <protection locked="0"/>
    </xf>
    <xf numFmtId="183" fontId="19" fillId="0" borderId="47" xfId="9" applyNumberFormat="1" applyFont="1" applyBorder="1" applyProtection="1">
      <alignment vertical="center"/>
      <protection locked="0"/>
    </xf>
    <xf numFmtId="183" fontId="19" fillId="0" borderId="73" xfId="9" applyNumberFormat="1" applyFont="1" applyBorder="1" applyProtection="1">
      <alignment vertical="center"/>
      <protection locked="0"/>
    </xf>
    <xf numFmtId="0" fontId="55" fillId="0" borderId="52" xfId="0" applyFont="1" applyBorder="1" applyAlignment="1">
      <alignment horizontal="center" vertical="center" wrapText="1"/>
    </xf>
    <xf numFmtId="0" fontId="55" fillId="0" borderId="52" xfId="0" applyFont="1" applyBorder="1" applyAlignment="1">
      <alignment horizontal="center" vertical="center"/>
    </xf>
    <xf numFmtId="0" fontId="14" fillId="5" borderId="62" xfId="0" applyFont="1" applyFill="1" applyBorder="1" applyAlignment="1">
      <alignment horizontal="center" vertical="center"/>
    </xf>
    <xf numFmtId="0" fontId="14" fillId="5" borderId="63" xfId="0" applyFont="1" applyFill="1" applyBorder="1" applyAlignment="1">
      <alignment horizontal="center" vertical="center"/>
    </xf>
    <xf numFmtId="0" fontId="14" fillId="0" borderId="47" xfId="0" applyFont="1" applyBorder="1" applyAlignment="1">
      <alignment horizontal="left" vertical="center" wrapText="1"/>
    </xf>
    <xf numFmtId="0" fontId="14" fillId="0" borderId="144" xfId="0" applyFont="1" applyBorder="1" applyAlignment="1">
      <alignment horizontal="left" vertical="center" wrapText="1"/>
    </xf>
    <xf numFmtId="0" fontId="14" fillId="0" borderId="97" xfId="0" applyFont="1" applyBorder="1" applyAlignment="1">
      <alignment horizontal="left" vertical="center" wrapText="1"/>
    </xf>
    <xf numFmtId="0" fontId="14" fillId="0" borderId="116" xfId="0" applyFont="1" applyBorder="1" applyAlignment="1">
      <alignment horizontal="left" vertical="center" wrapText="1"/>
    </xf>
    <xf numFmtId="0" fontId="55" fillId="0" borderId="0" xfId="5" applyFont="1" applyAlignment="1">
      <alignment horizontal="right" vertical="center"/>
    </xf>
    <xf numFmtId="0" fontId="19" fillId="0" borderId="0" xfId="5" applyFont="1" applyAlignment="1">
      <alignment horizontal="left" vertical="center" shrinkToFit="1"/>
    </xf>
    <xf numFmtId="0" fontId="19" fillId="0" borderId="0" xfId="9" applyFont="1" applyAlignment="1">
      <alignment horizontal="left" vertical="center" shrinkToFit="1"/>
    </xf>
    <xf numFmtId="0" fontId="0" fillId="0" borderId="0" xfId="9" applyFont="1" applyAlignment="1">
      <alignment horizontal="left" vertical="top" wrapText="1" shrinkToFit="1"/>
    </xf>
    <xf numFmtId="0" fontId="10" fillId="0" borderId="0" xfId="9" applyFont="1" applyAlignment="1">
      <alignment horizontal="left" vertical="top" wrapText="1" shrinkToFit="1"/>
    </xf>
    <xf numFmtId="0" fontId="19" fillId="0" borderId="0" xfId="9" applyFont="1" applyAlignment="1" applyProtection="1">
      <alignment horizontal="left" vertical="center" shrinkToFit="1"/>
      <protection locked="0"/>
    </xf>
    <xf numFmtId="0" fontId="56" fillId="0" borderId="0" xfId="6" applyFont="1" applyAlignment="1">
      <alignment horizontal="center" vertical="center"/>
    </xf>
    <xf numFmtId="0" fontId="53" fillId="0" borderId="0" xfId="6" applyFont="1" applyAlignment="1">
      <alignment horizontal="left" vertical="center"/>
    </xf>
    <xf numFmtId="0" fontId="35" fillId="0" borderId="0" xfId="6" applyFont="1" applyAlignment="1">
      <alignment horizontal="center" vertical="center"/>
    </xf>
    <xf numFmtId="0" fontId="19" fillId="0" borderId="9" xfId="9" applyFont="1" applyBorder="1" applyAlignment="1">
      <alignment horizontal="center" vertical="center" shrinkToFit="1"/>
    </xf>
    <xf numFmtId="0" fontId="19" fillId="0" borderId="73" xfId="9" applyFont="1" applyBorder="1" applyAlignment="1">
      <alignment horizontal="center" vertical="center" shrinkToFit="1"/>
    </xf>
    <xf numFmtId="183" fontId="19" fillId="0" borderId="9" xfId="9" applyNumberFormat="1" applyFont="1" applyBorder="1" applyAlignment="1" applyProtection="1">
      <alignment horizontal="center" vertical="center"/>
      <protection locked="0"/>
    </xf>
    <xf numFmtId="183" fontId="19" fillId="0" borderId="47" xfId="9" applyNumberFormat="1" applyFont="1" applyBorder="1" applyAlignment="1" applyProtection="1">
      <alignment horizontal="center" vertical="center"/>
      <protection locked="0"/>
    </xf>
    <xf numFmtId="183" fontId="19" fillId="0" borderId="73" xfId="9" applyNumberFormat="1" applyFont="1" applyBorder="1" applyAlignment="1" applyProtection="1">
      <alignment horizontal="center" vertical="center"/>
      <protection locked="0"/>
    </xf>
    <xf numFmtId="0" fontId="19" fillId="0" borderId="18" xfId="9" applyFont="1" applyBorder="1" applyAlignment="1">
      <alignment horizontal="center" vertical="center"/>
    </xf>
    <xf numFmtId="0" fontId="19" fillId="0" borderId="185" xfId="9" applyFont="1" applyBorder="1" applyAlignment="1">
      <alignment horizontal="center" vertical="center"/>
    </xf>
    <xf numFmtId="0" fontId="19" fillId="0" borderId="207" xfId="9" applyFont="1" applyBorder="1" applyAlignment="1">
      <alignment horizontal="center" vertical="center"/>
    </xf>
    <xf numFmtId="0" fontId="19" fillId="0" borderId="139" xfId="9" applyFont="1" applyBorder="1" applyAlignment="1">
      <alignment horizontal="center" vertical="center"/>
    </xf>
    <xf numFmtId="0" fontId="19" fillId="0" borderId="137" xfId="9" applyFont="1" applyBorder="1" applyAlignment="1">
      <alignment horizontal="center" vertical="center"/>
    </xf>
    <xf numFmtId="0" fontId="19" fillId="0" borderId="200" xfId="9" applyFont="1" applyBorder="1" applyAlignment="1">
      <alignment horizontal="center" vertical="center"/>
    </xf>
    <xf numFmtId="0" fontId="19" fillId="0" borderId="0" xfId="9" applyFont="1" applyAlignment="1">
      <alignment horizontal="left" vertical="center" wrapText="1"/>
    </xf>
    <xf numFmtId="0" fontId="55" fillId="0" borderId="140" xfId="9" applyFont="1" applyBorder="1" applyAlignment="1">
      <alignment horizontal="center" vertical="top" wrapText="1"/>
    </xf>
    <xf numFmtId="0" fontId="55" fillId="0" borderId="207" xfId="9" applyFont="1" applyBorder="1" applyAlignment="1">
      <alignment horizontal="center" vertical="top" wrapText="1"/>
    </xf>
    <xf numFmtId="0" fontId="55" fillId="0" borderId="140" xfId="9" applyFont="1" applyBorder="1" applyAlignment="1">
      <alignment horizontal="center" vertical="top"/>
    </xf>
    <xf numFmtId="0" fontId="55" fillId="0" borderId="207" xfId="9" applyFont="1" applyBorder="1" applyAlignment="1">
      <alignment horizontal="center" vertical="top"/>
    </xf>
    <xf numFmtId="0" fontId="55" fillId="0" borderId="9" xfId="9" applyFont="1" applyBorder="1" applyAlignment="1" applyProtection="1">
      <alignment horizontal="left" vertical="center"/>
      <protection locked="0"/>
    </xf>
    <xf numFmtId="0" fontId="55" fillId="0" borderId="73" xfId="9" applyFont="1" applyBorder="1" applyAlignment="1" applyProtection="1">
      <alignment horizontal="left" vertical="center"/>
      <protection locked="0"/>
    </xf>
    <xf numFmtId="0" fontId="55" fillId="0" borderId="0" xfId="9" applyFont="1" applyAlignment="1">
      <alignment horizontal="left" vertical="center"/>
    </xf>
    <xf numFmtId="0" fontId="19" fillId="0" borderId="0" xfId="9" applyFont="1" applyAlignment="1">
      <alignment horizontal="left" vertical="center"/>
    </xf>
    <xf numFmtId="0" fontId="19" fillId="0" borderId="0" xfId="0" applyFont="1" applyAlignment="1">
      <alignment horizontal="left" vertical="center"/>
    </xf>
    <xf numFmtId="0" fontId="19" fillId="0" borderId="9" xfId="9" applyFont="1" applyBorder="1" applyAlignment="1">
      <alignment horizontal="left" vertical="center"/>
    </xf>
    <xf numFmtId="0" fontId="0" fillId="0" borderId="73" xfId="0" applyBorder="1" applyAlignment="1">
      <alignment horizontal="left" vertical="center"/>
    </xf>
    <xf numFmtId="0" fontId="83" fillId="0" borderId="0" xfId="9" applyFont="1" applyAlignment="1">
      <alignment horizontal="left" vertical="center"/>
    </xf>
    <xf numFmtId="0" fontId="19" fillId="0" borderId="208" xfId="9" applyFont="1" applyBorder="1" applyAlignment="1">
      <alignment horizontal="center" vertical="center"/>
    </xf>
    <xf numFmtId="0" fontId="19" fillId="0" borderId="209" xfId="9" applyFont="1" applyBorder="1" applyAlignment="1">
      <alignment horizontal="center" vertical="center"/>
    </xf>
    <xf numFmtId="0" fontId="19" fillId="0" borderId="18" xfId="9" applyFont="1" applyBorder="1" applyAlignment="1" applyProtection="1">
      <alignment horizontal="left" vertical="top" wrapText="1"/>
      <protection locked="0"/>
    </xf>
    <xf numFmtId="0" fontId="19" fillId="0" borderId="83" xfId="9" applyFont="1" applyBorder="1" applyAlignment="1" applyProtection="1">
      <alignment horizontal="left" vertical="top" wrapText="1"/>
      <protection locked="0"/>
    </xf>
    <xf numFmtId="0" fontId="19" fillId="0" borderId="185" xfId="9" applyFont="1" applyBorder="1" applyAlignment="1" applyProtection="1">
      <alignment horizontal="left" vertical="top" wrapText="1"/>
      <protection locked="0"/>
    </xf>
    <xf numFmtId="0" fontId="19" fillId="0" borderId="207" xfId="9" applyFont="1" applyBorder="1" applyAlignment="1" applyProtection="1">
      <alignment horizontal="left" vertical="top" wrapText="1"/>
      <protection locked="0"/>
    </xf>
    <xf numFmtId="0" fontId="19" fillId="0" borderId="0" xfId="9" applyFont="1" applyAlignment="1" applyProtection="1">
      <alignment horizontal="left" vertical="top" wrapText="1"/>
      <protection locked="0"/>
    </xf>
    <xf numFmtId="0" fontId="19" fillId="0" borderId="139" xfId="9" applyFont="1" applyBorder="1" applyAlignment="1" applyProtection="1">
      <alignment horizontal="left" vertical="top" wrapText="1"/>
      <protection locked="0"/>
    </xf>
    <xf numFmtId="0" fontId="19" fillId="0" borderId="137" xfId="9" applyFont="1" applyBorder="1" applyAlignment="1" applyProtection="1">
      <alignment horizontal="left" vertical="top" wrapText="1"/>
      <protection locked="0"/>
    </xf>
    <xf numFmtId="0" fontId="19" fillId="0" borderId="136" xfId="9" applyFont="1" applyBorder="1" applyAlignment="1" applyProtection="1">
      <alignment horizontal="left" vertical="top" wrapText="1"/>
      <protection locked="0"/>
    </xf>
    <xf numFmtId="0" fontId="19" fillId="0" borderId="200" xfId="9" applyFont="1" applyBorder="1" applyAlignment="1" applyProtection="1">
      <alignment horizontal="left" vertical="top" wrapText="1"/>
      <protection locked="0"/>
    </xf>
    <xf numFmtId="0" fontId="19" fillId="0" borderId="0" xfId="9" applyFont="1" applyAlignment="1">
      <alignment horizontal="left" vertical="center" wrapText="1" shrinkToFit="1"/>
    </xf>
    <xf numFmtId="0" fontId="19" fillId="0" borderId="30" xfId="9" applyFont="1" applyBorder="1" applyAlignment="1" applyProtection="1">
      <alignment horizontal="left" vertical="top" wrapText="1"/>
      <protection locked="0"/>
    </xf>
    <xf numFmtId="0" fontId="19" fillId="0" borderId="18" xfId="9" applyFont="1" applyBorder="1" applyAlignment="1" applyProtection="1">
      <alignment horizontal="left" vertical="top" wrapText="1" shrinkToFit="1"/>
      <protection locked="0"/>
    </xf>
    <xf numFmtId="0" fontId="19" fillId="0" borderId="83" xfId="9" applyFont="1" applyBorder="1" applyAlignment="1" applyProtection="1">
      <alignment horizontal="left" vertical="top" wrapText="1" shrinkToFit="1"/>
      <protection locked="0"/>
    </xf>
    <xf numFmtId="0" fontId="19" fillId="0" borderId="185" xfId="9" applyFont="1" applyBorder="1" applyAlignment="1" applyProtection="1">
      <alignment horizontal="left" vertical="top" wrapText="1" shrinkToFit="1"/>
      <protection locked="0"/>
    </xf>
    <xf numFmtId="0" fontId="19" fillId="0" borderId="207" xfId="9" applyFont="1" applyBorder="1" applyAlignment="1" applyProtection="1">
      <alignment horizontal="left" vertical="top" wrapText="1" shrinkToFit="1"/>
      <protection locked="0"/>
    </xf>
    <xf numFmtId="0" fontId="19" fillId="0" borderId="0" xfId="9" applyFont="1" applyAlignment="1" applyProtection="1">
      <alignment horizontal="left" vertical="top" wrapText="1" shrinkToFit="1"/>
      <protection locked="0"/>
    </xf>
    <xf numFmtId="0" fontId="19" fillId="0" borderId="139" xfId="9" applyFont="1" applyBorder="1" applyAlignment="1" applyProtection="1">
      <alignment horizontal="left" vertical="top" wrapText="1" shrinkToFit="1"/>
      <protection locked="0"/>
    </xf>
    <xf numFmtId="0" fontId="19" fillId="0" borderId="137" xfId="9" applyFont="1" applyBorder="1" applyAlignment="1" applyProtection="1">
      <alignment horizontal="left" vertical="top" wrapText="1" shrinkToFit="1"/>
      <protection locked="0"/>
    </xf>
    <xf numFmtId="0" fontId="19" fillId="0" borderId="136" xfId="9" applyFont="1" applyBorder="1" applyAlignment="1" applyProtection="1">
      <alignment horizontal="left" vertical="top" wrapText="1" shrinkToFit="1"/>
      <protection locked="0"/>
    </xf>
    <xf numFmtId="0" fontId="19" fillId="0" borderId="200" xfId="9" applyFont="1" applyBorder="1" applyAlignment="1" applyProtection="1">
      <alignment horizontal="left" vertical="top" wrapText="1" shrinkToFit="1"/>
      <protection locked="0"/>
    </xf>
    <xf numFmtId="0" fontId="0" fillId="0" borderId="9"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19" fillId="0" borderId="0" xfId="9" applyFont="1" applyAlignment="1">
      <alignment horizontal="left" vertical="top" wrapText="1"/>
    </xf>
    <xf numFmtId="0" fontId="0" fillId="0" borderId="0" xfId="0" applyAlignment="1" applyProtection="1">
      <alignment horizontal="left" vertical="top" wrapText="1"/>
      <protection locked="0"/>
    </xf>
    <xf numFmtId="0" fontId="19" fillId="0" borderId="0" xfId="10" applyFont="1" applyAlignment="1">
      <alignment horizontal="left" vertical="top" wrapText="1"/>
    </xf>
    <xf numFmtId="0" fontId="19" fillId="0" borderId="0" xfId="10" applyFont="1" applyAlignment="1">
      <alignment horizontal="left" vertical="center" wrapText="1"/>
    </xf>
    <xf numFmtId="0" fontId="19" fillId="0" borderId="30" xfId="10" applyFont="1" applyBorder="1" applyAlignment="1">
      <alignment horizontal="left" vertical="center" wrapText="1"/>
    </xf>
    <xf numFmtId="0" fontId="14" fillId="0" borderId="0" xfId="9" applyFont="1" applyAlignment="1">
      <alignment horizontal="left" vertical="center" wrapText="1"/>
    </xf>
    <xf numFmtId="0" fontId="19" fillId="0" borderId="51" xfId="9" applyFont="1" applyBorder="1" applyAlignment="1">
      <alignment horizontal="left" vertical="center" shrinkToFit="1"/>
    </xf>
    <xf numFmtId="0" fontId="19" fillId="0" borderId="0" xfId="9" applyFont="1" applyAlignment="1">
      <alignment horizontal="center" vertical="center"/>
    </xf>
    <xf numFmtId="0" fontId="50" fillId="0" borderId="193" xfId="0" applyFont="1" applyBorder="1" applyAlignment="1">
      <alignment vertical="center" wrapText="1" shrinkToFit="1"/>
    </xf>
    <xf numFmtId="0" fontId="50" fillId="0" borderId="186" xfId="0" applyFont="1" applyBorder="1" applyAlignment="1">
      <alignment vertical="center" wrapText="1" shrinkToFit="1"/>
    </xf>
    <xf numFmtId="0" fontId="50" fillId="0" borderId="35" xfId="0" applyFont="1" applyBorder="1" applyAlignment="1">
      <alignment vertical="center" wrapText="1" shrinkToFit="1"/>
    </xf>
    <xf numFmtId="0" fontId="50" fillId="0" borderId="0" xfId="0" applyFont="1" applyAlignment="1">
      <alignment vertical="center" wrapText="1" shrinkToFit="1"/>
    </xf>
    <xf numFmtId="0" fontId="50" fillId="0" borderId="192" xfId="0" applyFont="1" applyBorder="1" applyAlignment="1">
      <alignment vertical="center" wrapText="1" shrinkToFit="1"/>
    </xf>
    <xf numFmtId="0" fontId="50" fillId="0" borderId="189" xfId="0" applyFont="1" applyBorder="1" applyAlignment="1">
      <alignment vertical="center" wrapText="1" shrinkToFit="1"/>
    </xf>
    <xf numFmtId="0" fontId="50" fillId="0" borderId="190" xfId="0" applyFont="1" applyBorder="1">
      <alignment vertical="center"/>
    </xf>
    <xf numFmtId="0" fontId="50" fillId="0" borderId="191" xfId="0" applyFont="1" applyBorder="1">
      <alignment vertical="center"/>
    </xf>
    <xf numFmtId="0" fontId="50" fillId="0" borderId="195" xfId="0" applyFont="1" applyBorder="1">
      <alignment vertical="center"/>
    </xf>
    <xf numFmtId="0" fontId="19" fillId="0" borderId="187" xfId="0" applyFont="1" applyBorder="1">
      <alignment vertical="center"/>
    </xf>
    <xf numFmtId="0" fontId="19" fillId="0" borderId="188" xfId="0" applyFont="1" applyBorder="1">
      <alignment vertical="center"/>
    </xf>
    <xf numFmtId="0" fontId="89" fillId="0" borderId="194" xfId="0" applyFont="1" applyBorder="1">
      <alignment vertical="center"/>
    </xf>
    <xf numFmtId="0" fontId="75" fillId="0" borderId="196" xfId="0" applyFont="1" applyBorder="1">
      <alignment vertical="center"/>
    </xf>
    <xf numFmtId="0" fontId="75" fillId="0" borderId="197" xfId="0" applyFont="1" applyBorder="1">
      <alignment vertical="center"/>
    </xf>
    <xf numFmtId="0" fontId="50" fillId="0" borderId="195" xfId="0" applyFont="1" applyBorder="1" applyAlignment="1"/>
    <xf numFmtId="0" fontId="50" fillId="0" borderId="187" xfId="0" applyFont="1" applyBorder="1" applyAlignment="1"/>
    <xf numFmtId="0" fontId="50" fillId="0" borderId="194" xfId="0" applyFont="1" applyBorder="1">
      <alignment vertical="center"/>
    </xf>
    <xf numFmtId="0" fontId="19" fillId="0" borderId="196" xfId="0" applyFont="1" applyBorder="1">
      <alignment vertical="center"/>
    </xf>
    <xf numFmtId="0" fontId="19" fillId="0" borderId="197" xfId="0" applyFont="1" applyBorder="1">
      <alignment vertical="center"/>
    </xf>
    <xf numFmtId="0" fontId="19" fillId="0" borderId="210" xfId="0" applyFont="1" applyBorder="1">
      <alignment vertical="center"/>
    </xf>
    <xf numFmtId="0" fontId="19" fillId="0" borderId="211" xfId="0" applyFont="1" applyBorder="1">
      <alignment vertical="center"/>
    </xf>
    <xf numFmtId="0" fontId="50" fillId="0" borderId="190" xfId="0" applyFont="1" applyBorder="1" applyAlignment="1">
      <alignment vertical="center" wrapText="1"/>
    </xf>
    <xf numFmtId="0" fontId="50" fillId="0" borderId="191" xfId="0" applyFont="1" applyBorder="1" applyAlignment="1">
      <alignment vertical="center" wrapText="1"/>
    </xf>
    <xf numFmtId="0" fontId="0" fillId="0" borderId="0" xfId="0" applyAlignment="1">
      <alignment horizontal="left" vertical="top" wrapText="1"/>
    </xf>
    <xf numFmtId="0" fontId="19" fillId="0" borderId="114"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81"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176" fontId="19" fillId="6" borderId="44" xfId="0" applyNumberFormat="1" applyFont="1" applyFill="1" applyBorder="1" applyAlignment="1">
      <alignment horizontal="center" vertical="center" shrinkToFit="1"/>
    </xf>
    <xf numFmtId="176" fontId="19" fillId="6" borderId="77" xfId="0" applyNumberFormat="1" applyFont="1" applyFill="1" applyBorder="1" applyAlignment="1">
      <alignment horizontal="center" vertical="center" shrinkToFit="1"/>
    </xf>
    <xf numFmtId="176" fontId="19" fillId="6" borderId="45" xfId="0" applyNumberFormat="1" applyFont="1" applyFill="1" applyBorder="1" applyAlignment="1">
      <alignment horizontal="center" vertical="center" shrinkToFit="1"/>
    </xf>
    <xf numFmtId="0" fontId="19" fillId="0" borderId="74"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48" xfId="0" applyFont="1" applyBorder="1" applyAlignment="1" applyProtection="1">
      <alignment horizontal="left" vertical="center" wrapText="1"/>
      <protection locked="0"/>
    </xf>
    <xf numFmtId="0" fontId="19" fillId="0" borderId="72" xfId="0" applyFont="1" applyBorder="1" applyAlignment="1" applyProtection="1">
      <alignment horizontal="left" vertical="center" wrapText="1"/>
      <protection locked="0"/>
    </xf>
    <xf numFmtId="176" fontId="12" fillId="6" borderId="13" xfId="0" applyNumberFormat="1" applyFont="1" applyFill="1" applyBorder="1" applyAlignment="1">
      <alignment horizontal="right" vertical="center"/>
    </xf>
    <xf numFmtId="176" fontId="12" fillId="6" borderId="7" xfId="0" applyNumberFormat="1" applyFont="1" applyFill="1" applyBorder="1" applyAlignment="1">
      <alignment horizontal="right" vertical="center"/>
    </xf>
    <xf numFmtId="176" fontId="12" fillId="6" borderId="12" xfId="0" applyNumberFormat="1" applyFont="1" applyFill="1" applyBorder="1" applyAlignment="1">
      <alignment horizontal="right" vertical="center"/>
    </xf>
    <xf numFmtId="176" fontId="12" fillId="6" borderId="5" xfId="0" applyNumberFormat="1" applyFont="1" applyFill="1" applyBorder="1" applyAlignment="1">
      <alignment horizontal="right" vertical="center"/>
    </xf>
    <xf numFmtId="0" fontId="41" fillId="6" borderId="108" xfId="0" applyFont="1" applyFill="1" applyBorder="1" applyAlignment="1">
      <alignment horizontal="left" vertical="center" wrapText="1"/>
    </xf>
    <xf numFmtId="0" fontId="41" fillId="6" borderId="115" xfId="0" applyFont="1" applyFill="1" applyBorder="1" applyAlignment="1">
      <alignment horizontal="left" vertical="center" wrapText="1"/>
    </xf>
    <xf numFmtId="0" fontId="41" fillId="6" borderId="109" xfId="0" applyFont="1" applyFill="1" applyBorder="1" applyAlignment="1">
      <alignment horizontal="left" vertical="center" wrapText="1"/>
    </xf>
    <xf numFmtId="176" fontId="12" fillId="6" borderId="11" xfId="0" applyNumberFormat="1" applyFont="1" applyFill="1" applyBorder="1" applyAlignment="1">
      <alignment horizontal="right" vertical="center"/>
    </xf>
    <xf numFmtId="176" fontId="12" fillId="6" borderId="146" xfId="0" applyNumberFormat="1" applyFont="1" applyFill="1" applyBorder="1" applyAlignment="1">
      <alignment horizontal="right" vertical="center"/>
    </xf>
    <xf numFmtId="0" fontId="19" fillId="0" borderId="6"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6" borderId="44" xfId="0" applyFont="1" applyFill="1" applyBorder="1" applyAlignment="1">
      <alignment horizontal="center" vertical="center"/>
    </xf>
    <xf numFmtId="0" fontId="19" fillId="6" borderId="77" xfId="0" applyFont="1" applyFill="1" applyBorder="1" applyAlignment="1">
      <alignment horizontal="center" vertical="center"/>
    </xf>
    <xf numFmtId="0" fontId="11" fillId="6" borderId="90" xfId="0" applyFont="1" applyFill="1" applyBorder="1" applyAlignment="1">
      <alignment horizontal="left" vertical="center" wrapText="1"/>
    </xf>
    <xf numFmtId="0" fontId="44" fillId="6" borderId="8" xfId="0" applyFont="1" applyFill="1" applyBorder="1" applyAlignment="1">
      <alignment horizontal="left" vertical="center"/>
    </xf>
    <xf numFmtId="0" fontId="44" fillId="6" borderId="78" xfId="0" applyFont="1" applyFill="1" applyBorder="1" applyAlignment="1">
      <alignment horizontal="left" vertical="center"/>
    </xf>
    <xf numFmtId="0" fontId="19" fillId="0" borderId="62" xfId="0" applyFont="1" applyBorder="1" applyAlignment="1" applyProtection="1">
      <alignment horizontal="left" vertical="center" wrapText="1"/>
      <protection locked="0"/>
    </xf>
    <xf numFmtId="0" fontId="19" fillId="0" borderId="52" xfId="0" applyFont="1" applyBorder="1" applyAlignment="1" applyProtection="1">
      <alignment horizontal="left" vertical="center" wrapText="1"/>
      <protection locked="0"/>
    </xf>
    <xf numFmtId="0" fontId="19" fillId="0" borderId="65" xfId="0" applyFont="1" applyBorder="1" applyAlignment="1" applyProtection="1">
      <alignment horizontal="left" vertical="center" wrapText="1"/>
      <protection locked="0"/>
    </xf>
    <xf numFmtId="0" fontId="58" fillId="6" borderId="96" xfId="0" applyFont="1" applyFill="1" applyBorder="1" applyAlignment="1">
      <alignment horizontal="left" vertical="center"/>
    </xf>
    <xf numFmtId="0" fontId="58" fillId="6" borderId="131" xfId="0" applyFont="1" applyFill="1" applyBorder="1" applyAlignment="1">
      <alignment horizontal="left" vertical="center"/>
    </xf>
    <xf numFmtId="0" fontId="19" fillId="6" borderId="33" xfId="0" applyFont="1" applyFill="1" applyBorder="1" applyAlignment="1">
      <alignment horizontal="center" vertical="center" textRotation="255"/>
    </xf>
    <xf numFmtId="0" fontId="19" fillId="6" borderId="35" xfId="0" applyFont="1" applyFill="1" applyBorder="1" applyAlignment="1">
      <alignment horizontal="center" vertical="center" textRotation="255"/>
    </xf>
    <xf numFmtId="0" fontId="19" fillId="6" borderId="36" xfId="0" applyFont="1" applyFill="1" applyBorder="1" applyAlignment="1">
      <alignment horizontal="center" vertical="center" textRotation="255"/>
    </xf>
    <xf numFmtId="0" fontId="0" fillId="6" borderId="61" xfId="0" applyFill="1" applyBorder="1">
      <alignment vertical="center"/>
    </xf>
    <xf numFmtId="0" fontId="0" fillId="6" borderId="59" xfId="0" applyFill="1" applyBorder="1">
      <alignment vertical="center"/>
    </xf>
    <xf numFmtId="0" fontId="0" fillId="6" borderId="60" xfId="0" applyFill="1" applyBorder="1">
      <alignment vertical="center"/>
    </xf>
    <xf numFmtId="0" fontId="0" fillId="6" borderId="76" xfId="0" applyFill="1" applyBorder="1">
      <alignment vertical="center"/>
    </xf>
    <xf numFmtId="0" fontId="18" fillId="6" borderId="8" xfId="0" applyFont="1" applyFill="1" applyBorder="1" applyAlignment="1">
      <alignment horizontal="left" vertical="center"/>
    </xf>
    <xf numFmtId="0" fontId="18" fillId="6" borderId="77" xfId="0" applyFont="1" applyFill="1" applyBorder="1" applyAlignment="1">
      <alignment horizontal="left" vertical="center"/>
    </xf>
    <xf numFmtId="0" fontId="18" fillId="6" borderId="45" xfId="0" applyFont="1" applyFill="1" applyBorder="1" applyAlignment="1">
      <alignment horizontal="left" vertical="center"/>
    </xf>
    <xf numFmtId="0" fontId="0" fillId="6" borderId="85" xfId="0" applyFill="1" applyBorder="1" applyAlignment="1">
      <alignment horizontal="left" vertical="center"/>
    </xf>
    <xf numFmtId="0" fontId="0" fillId="6" borderId="86" xfId="0" applyFill="1" applyBorder="1" applyAlignment="1">
      <alignment horizontal="left" vertical="center"/>
    </xf>
    <xf numFmtId="0" fontId="19" fillId="0" borderId="131" xfId="0" applyFont="1" applyBorder="1" applyAlignment="1" applyProtection="1">
      <alignment horizontal="left" vertical="center" wrapText="1"/>
      <protection locked="0"/>
    </xf>
    <xf numFmtId="49" fontId="19" fillId="0" borderId="10" xfId="0" applyNumberFormat="1" applyFont="1" applyBorder="1" applyAlignment="1" applyProtection="1">
      <alignment horizontal="left" vertical="center" wrapText="1"/>
      <protection locked="0"/>
    </xf>
    <xf numFmtId="49" fontId="19" fillId="0" borderId="97" xfId="0" applyNumberFormat="1" applyFont="1" applyBorder="1" applyAlignment="1" applyProtection="1">
      <alignment horizontal="left" vertical="center" wrapText="1"/>
      <protection locked="0"/>
    </xf>
    <xf numFmtId="49" fontId="19" fillId="0" borderId="98" xfId="0" applyNumberFormat="1" applyFont="1" applyBorder="1" applyAlignment="1" applyProtection="1">
      <alignment horizontal="left" vertical="center" wrapText="1"/>
      <protection locked="0"/>
    </xf>
    <xf numFmtId="0" fontId="58" fillId="6" borderId="46" xfId="0" applyFont="1" applyFill="1" applyBorder="1" applyAlignment="1">
      <alignment horizontal="left" vertical="center" shrinkToFit="1"/>
    </xf>
    <xf numFmtId="0" fontId="58" fillId="6" borderId="73" xfId="0" applyFont="1" applyFill="1" applyBorder="1" applyAlignment="1">
      <alignment horizontal="left" vertical="center" shrinkToFit="1"/>
    </xf>
    <xf numFmtId="0" fontId="55" fillId="6" borderId="87" xfId="0" applyFont="1" applyFill="1" applyBorder="1" applyAlignment="1">
      <alignment horizontal="center" vertical="center" textRotation="255"/>
    </xf>
    <xf numFmtId="0" fontId="55" fillId="6" borderId="88" xfId="0" applyFont="1" applyFill="1" applyBorder="1" applyAlignment="1">
      <alignment horizontal="center" vertical="center" textRotation="255"/>
    </xf>
    <xf numFmtId="0" fontId="55" fillId="6" borderId="143" xfId="0" applyFont="1" applyFill="1" applyBorder="1" applyAlignment="1">
      <alignment horizontal="center" vertical="center" textRotation="255"/>
    </xf>
    <xf numFmtId="0" fontId="0" fillId="8" borderId="50" xfId="0" applyFill="1" applyBorder="1" applyAlignment="1">
      <alignment horizontal="left" vertical="center"/>
    </xf>
    <xf numFmtId="0" fontId="0" fillId="8" borderId="94" xfId="0" applyFill="1" applyBorder="1" applyAlignment="1">
      <alignment horizontal="left" vertical="center"/>
    </xf>
    <xf numFmtId="0" fontId="20" fillId="0" borderId="0" xfId="0" applyFont="1" applyAlignment="1">
      <alignment horizontal="center" vertical="center"/>
    </xf>
    <xf numFmtId="0" fontId="0" fillId="6" borderId="105" xfId="0" applyFill="1" applyBorder="1" applyAlignment="1">
      <alignment horizontal="left" vertical="center"/>
    </xf>
    <xf numFmtId="0" fontId="0" fillId="6" borderId="147" xfId="0" applyFill="1" applyBorder="1" applyAlignment="1">
      <alignment horizontal="left" vertical="center"/>
    </xf>
    <xf numFmtId="0" fontId="0" fillId="6" borderId="106" xfId="0" applyFill="1" applyBorder="1" applyAlignment="1">
      <alignment horizontal="left" vertical="center"/>
    </xf>
    <xf numFmtId="0" fontId="19" fillId="0" borderId="89" xfId="0" applyFont="1" applyBorder="1" applyAlignment="1" applyProtection="1">
      <alignment horizontal="left" vertical="center" wrapText="1"/>
      <protection locked="0"/>
    </xf>
    <xf numFmtId="0" fontId="19" fillId="0" borderId="90" xfId="0" applyFont="1" applyBorder="1" applyAlignment="1" applyProtection="1">
      <alignment horizontal="left" vertical="center" wrapText="1"/>
      <protection locked="0"/>
    </xf>
    <xf numFmtId="0" fontId="19" fillId="0" borderId="142" xfId="0" applyFont="1" applyBorder="1" applyAlignment="1" applyProtection="1">
      <alignment horizontal="left" vertical="center" wrapText="1"/>
      <protection locked="0"/>
    </xf>
    <xf numFmtId="0" fontId="0" fillId="6" borderId="145" xfId="0" applyFill="1" applyBorder="1" applyAlignment="1">
      <alignment horizontal="left" vertical="center"/>
    </xf>
    <xf numFmtId="0" fontId="0" fillId="6" borderId="103" xfId="0" applyFill="1" applyBorder="1" applyAlignment="1">
      <alignment horizontal="left" vertical="center"/>
    </xf>
    <xf numFmtId="0" fontId="0" fillId="6" borderId="64" xfId="0" applyFill="1" applyBorder="1" applyAlignment="1">
      <alignment horizontal="left" vertical="center"/>
    </xf>
    <xf numFmtId="0" fontId="55" fillId="0" borderId="114" xfId="0" applyFont="1" applyBorder="1" applyAlignment="1" applyProtection="1">
      <alignment horizontal="left" vertical="center" wrapText="1"/>
      <protection locked="0"/>
    </xf>
    <xf numFmtId="0" fontId="55" fillId="0" borderId="54" xfId="0" applyFont="1" applyBorder="1" applyAlignment="1" applyProtection="1">
      <alignment horizontal="left" vertical="center" wrapText="1"/>
      <protection locked="0"/>
    </xf>
    <xf numFmtId="0" fontId="55" fillId="0" borderId="81" xfId="0" applyFont="1" applyBorder="1" applyAlignment="1" applyProtection="1">
      <alignment horizontal="left" vertical="center" wrapText="1"/>
      <protection locked="0"/>
    </xf>
    <xf numFmtId="0" fontId="55" fillId="0" borderId="25" xfId="0" applyFont="1" applyBorder="1" applyAlignment="1" applyProtection="1">
      <alignment horizontal="left" vertical="center" wrapText="1"/>
      <protection locked="0"/>
    </xf>
    <xf numFmtId="0" fontId="0" fillId="6" borderId="50" xfId="0" applyFill="1" applyBorder="1" applyAlignment="1">
      <alignment horizontal="left" vertical="center"/>
    </xf>
    <xf numFmtId="0" fontId="0" fillId="6" borderId="94" xfId="0" applyFill="1" applyBorder="1" applyAlignment="1">
      <alignment horizontal="left" vertical="center"/>
    </xf>
    <xf numFmtId="0" fontId="13" fillId="5" borderId="89" xfId="0" applyFont="1" applyFill="1" applyBorder="1" applyAlignment="1" applyProtection="1">
      <alignment horizontal="left" vertical="center" shrinkToFit="1"/>
      <protection locked="0"/>
    </xf>
    <xf numFmtId="0" fontId="13" fillId="5" borderId="90" xfId="0" applyFont="1" applyFill="1" applyBorder="1" applyAlignment="1" applyProtection="1">
      <alignment horizontal="left" vertical="center" shrinkToFit="1"/>
      <protection locked="0"/>
    </xf>
    <xf numFmtId="0" fontId="13" fillId="5" borderId="142" xfId="0" applyFont="1" applyFill="1" applyBorder="1" applyAlignment="1" applyProtection="1">
      <alignment horizontal="left" vertical="center" shrinkToFit="1"/>
      <protection locked="0"/>
    </xf>
    <xf numFmtId="0" fontId="49" fillId="0" borderId="0" xfId="0" applyFont="1" applyAlignment="1">
      <alignment vertical="center" wrapText="1" shrinkToFit="1"/>
    </xf>
    <xf numFmtId="0" fontId="76" fillId="0" borderId="0" xfId="0" applyFont="1" applyAlignment="1">
      <alignment vertical="center" wrapText="1" shrinkToFit="1"/>
    </xf>
    <xf numFmtId="0" fontId="19" fillId="0" borderId="53" xfId="0" applyFont="1" applyBorder="1" applyAlignment="1" applyProtection="1">
      <alignment horizontal="left" vertical="center" wrapText="1"/>
      <protection locked="0"/>
    </xf>
    <xf numFmtId="0" fontId="19" fillId="6" borderId="87" xfId="0" applyFont="1" applyFill="1" applyBorder="1" applyAlignment="1">
      <alignment horizontal="center" vertical="center" textRotation="255"/>
    </xf>
    <xf numFmtId="0" fontId="19" fillId="6" borderId="143" xfId="0" applyFont="1" applyFill="1" applyBorder="1" applyAlignment="1">
      <alignment horizontal="center" vertical="center" textRotation="255"/>
    </xf>
    <xf numFmtId="0" fontId="16" fillId="6" borderId="157" xfId="0" applyFont="1" applyFill="1" applyBorder="1" applyAlignment="1">
      <alignment horizontal="left" vertical="center"/>
    </xf>
    <xf numFmtId="0" fontId="16" fillId="6" borderId="154" xfId="0" applyFont="1" applyFill="1" applyBorder="1" applyAlignment="1">
      <alignment horizontal="left" vertical="center"/>
    </xf>
    <xf numFmtId="0" fontId="16" fillId="6" borderId="158" xfId="0" applyFont="1" applyFill="1" applyBorder="1" applyAlignment="1">
      <alignment horizontal="left" vertical="center"/>
    </xf>
    <xf numFmtId="0" fontId="18" fillId="0" borderId="0" xfId="0" applyFont="1" applyAlignment="1">
      <alignment horizontal="left" vertical="top" wrapText="1"/>
    </xf>
    <xf numFmtId="0" fontId="50" fillId="0" borderId="193" xfId="0" applyFont="1" applyBorder="1">
      <alignment vertical="center"/>
    </xf>
    <xf numFmtId="0" fontId="50" fillId="0" borderId="186" xfId="0" applyFont="1" applyBorder="1">
      <alignment vertical="center"/>
    </xf>
    <xf numFmtId="0" fontId="50" fillId="0" borderId="187" xfId="0" applyFont="1" applyBorder="1">
      <alignment vertical="center"/>
    </xf>
    <xf numFmtId="0" fontId="50" fillId="0" borderId="210" xfId="0" applyFont="1" applyBorder="1">
      <alignment vertical="center"/>
    </xf>
    <xf numFmtId="0" fontId="50" fillId="0" borderId="211" xfId="0" applyFont="1" applyBorder="1">
      <alignment vertical="center"/>
    </xf>
    <xf numFmtId="0" fontId="69" fillId="0" borderId="206" xfId="0" applyFont="1" applyBorder="1" applyAlignment="1">
      <alignment horizontal="left" vertical="center" wrapText="1"/>
    </xf>
    <xf numFmtId="0" fontId="69" fillId="0" borderId="0" xfId="0" applyFont="1" applyAlignment="1">
      <alignment horizontal="left" vertical="center" wrapText="1"/>
    </xf>
    <xf numFmtId="0" fontId="69" fillId="0" borderId="206" xfId="0" applyFont="1" applyBorder="1" applyAlignment="1">
      <alignment horizontal="left" vertical="center"/>
    </xf>
    <xf numFmtId="0" fontId="69" fillId="0" borderId="0" xfId="0" applyFont="1" applyAlignment="1">
      <alignment horizontal="left" vertical="center"/>
    </xf>
    <xf numFmtId="0" fontId="69" fillId="0" borderId="198" xfId="0" applyFont="1" applyBorder="1" applyAlignment="1">
      <alignment horizontal="left" vertical="center"/>
    </xf>
    <xf numFmtId="0" fontId="69" fillId="0" borderId="35" xfId="0" applyFont="1" applyBorder="1" applyAlignment="1">
      <alignment horizontal="left" vertical="center"/>
    </xf>
    <xf numFmtId="0" fontId="69" fillId="0" borderId="0" xfId="3" applyFont="1" applyAlignment="1">
      <alignment horizontal="left" vertical="center" wrapText="1"/>
    </xf>
    <xf numFmtId="0" fontId="69" fillId="0" borderId="0" xfId="3" applyFont="1" applyAlignment="1">
      <alignment horizontal="left" vertical="center"/>
    </xf>
    <xf numFmtId="0" fontId="91" fillId="0" borderId="0" xfId="0" applyFont="1" applyAlignment="1">
      <alignment horizontal="left" vertical="center" wrapText="1"/>
    </xf>
    <xf numFmtId="0" fontId="16" fillId="0" borderId="35"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0" borderId="36" xfId="0" applyFont="1" applyBorder="1" applyAlignment="1" applyProtection="1">
      <alignment horizontal="left" vertical="top" wrapText="1"/>
      <protection locked="0"/>
    </xf>
    <xf numFmtId="0" fontId="16" fillId="0" borderId="128" xfId="0" applyFont="1" applyBorder="1" applyAlignment="1" applyProtection="1">
      <alignment horizontal="left" vertical="top" wrapText="1"/>
      <protection locked="0"/>
    </xf>
    <xf numFmtId="0" fontId="16" fillId="0" borderId="66" xfId="0" applyFont="1" applyBorder="1" applyAlignment="1" applyProtection="1">
      <alignment horizontal="left" vertical="top" wrapText="1"/>
      <protection locked="0"/>
    </xf>
    <xf numFmtId="0" fontId="33" fillId="6" borderId="171" xfId="0" applyFont="1" applyFill="1" applyBorder="1" applyAlignment="1">
      <alignment horizontal="left" vertical="center"/>
    </xf>
    <xf numFmtId="0" fontId="33" fillId="6" borderId="58" xfId="0" applyFont="1" applyFill="1" applyBorder="1" applyAlignment="1">
      <alignment horizontal="left" vertical="center"/>
    </xf>
    <xf numFmtId="0" fontId="33" fillId="6" borderId="199" xfId="0" applyFont="1" applyFill="1" applyBorder="1" applyAlignment="1">
      <alignment horizontal="left" vertical="center"/>
    </xf>
    <xf numFmtId="0" fontId="33" fillId="6" borderId="173" xfId="0" applyFont="1" applyFill="1" applyBorder="1" applyAlignment="1">
      <alignment horizontal="left" vertical="center"/>
    </xf>
    <xf numFmtId="0" fontId="16" fillId="0" borderId="160" xfId="0" applyFont="1" applyBorder="1" applyAlignment="1" applyProtection="1">
      <alignment horizontal="left" vertical="top" wrapText="1"/>
      <protection locked="0"/>
    </xf>
    <xf numFmtId="0" fontId="16" fillId="0" borderId="47" xfId="0" applyFont="1" applyBorder="1" applyAlignment="1" applyProtection="1">
      <alignment horizontal="left" vertical="top" wrapText="1"/>
      <protection locked="0"/>
    </xf>
    <xf numFmtId="0" fontId="16" fillId="0" borderId="48" xfId="0" applyFont="1" applyBorder="1" applyAlignment="1" applyProtection="1">
      <alignment horizontal="left" vertical="top" wrapText="1"/>
      <protection locked="0"/>
    </xf>
    <xf numFmtId="0" fontId="16" fillId="0" borderId="110" xfId="0" applyFont="1" applyBorder="1" applyAlignment="1" applyProtection="1">
      <alignment horizontal="left" vertical="top" wrapText="1"/>
      <protection locked="0"/>
    </xf>
    <xf numFmtId="0" fontId="16" fillId="0" borderId="83" xfId="0" applyFont="1" applyBorder="1" applyAlignment="1" applyProtection="1">
      <alignment horizontal="left" vertical="top" wrapText="1"/>
      <protection locked="0"/>
    </xf>
    <xf numFmtId="0" fontId="16" fillId="0" borderId="84" xfId="0" applyFont="1" applyBorder="1" applyAlignment="1" applyProtection="1">
      <alignment horizontal="left" vertical="top" wrapText="1"/>
      <protection locked="0"/>
    </xf>
    <xf numFmtId="0" fontId="37" fillId="11" borderId="157" xfId="0" applyFont="1" applyFill="1" applyBorder="1" applyAlignment="1">
      <alignment horizontal="left" vertical="center" wrapText="1"/>
    </xf>
    <xf numFmtId="0" fontId="37" fillId="11" borderId="158" xfId="0" applyFont="1" applyFill="1" applyBorder="1" applyAlignment="1">
      <alignment horizontal="left" vertical="center" wrapText="1"/>
    </xf>
    <xf numFmtId="0" fontId="37" fillId="11" borderId="150" xfId="0" applyFont="1" applyFill="1" applyBorder="1" applyAlignment="1">
      <alignment horizontal="left" vertical="center" wrapText="1"/>
    </xf>
    <xf numFmtId="0" fontId="37" fillId="6" borderId="201" xfId="0" applyFont="1" applyFill="1" applyBorder="1" applyAlignment="1">
      <alignment horizontal="left" vertical="center" wrapText="1"/>
    </xf>
    <xf numFmtId="0" fontId="37" fillId="6" borderId="154" xfId="0" applyFont="1" applyFill="1" applyBorder="1" applyAlignment="1">
      <alignment horizontal="left" vertical="center" wrapText="1"/>
    </xf>
    <xf numFmtId="0" fontId="37" fillId="6" borderId="150" xfId="0" applyFont="1" applyFill="1" applyBorder="1" applyAlignment="1">
      <alignment horizontal="left" vertical="center" wrapText="1"/>
    </xf>
    <xf numFmtId="0" fontId="72" fillId="0" borderId="0" xfId="0" applyFont="1" applyAlignment="1">
      <alignment horizontal="right" vertical="center" shrinkToFit="1"/>
    </xf>
    <xf numFmtId="0" fontId="72" fillId="0" borderId="0" xfId="0" applyFont="1" applyAlignment="1">
      <alignment horizontal="left" vertical="center" shrinkToFit="1"/>
    </xf>
    <xf numFmtId="0" fontId="87" fillId="0" borderId="198" xfId="0" applyFont="1" applyBorder="1" applyAlignment="1">
      <alignment horizontal="left" vertical="center" wrapText="1"/>
    </xf>
    <xf numFmtId="0" fontId="87" fillId="0" borderId="35" xfId="0" applyFont="1" applyBorder="1" applyAlignment="1">
      <alignment horizontal="left" vertical="center" wrapText="1"/>
    </xf>
    <xf numFmtId="0" fontId="87" fillId="0" borderId="198" xfId="0" applyFont="1" applyBorder="1" applyAlignment="1">
      <alignment vertical="center" wrapText="1"/>
    </xf>
    <xf numFmtId="0" fontId="16" fillId="0" borderId="35" xfId="0" applyFont="1" applyBorder="1" applyAlignment="1">
      <alignment vertical="center" wrapText="1"/>
    </xf>
    <xf numFmtId="0" fontId="16" fillId="0" borderId="192" xfId="0" applyFont="1" applyBorder="1" applyAlignment="1">
      <alignment vertical="center" wrapText="1"/>
    </xf>
    <xf numFmtId="0" fontId="13" fillId="0" borderId="110" xfId="0" applyFont="1" applyBorder="1" applyAlignment="1" applyProtection="1">
      <alignment horizontal="left" vertical="top" wrapText="1"/>
      <protection locked="0"/>
    </xf>
    <xf numFmtId="0" fontId="13" fillId="0" borderId="83" xfId="0" applyFont="1" applyBorder="1" applyAlignment="1" applyProtection="1">
      <alignment horizontal="left" vertical="top" wrapText="1"/>
      <protection locked="0"/>
    </xf>
    <xf numFmtId="0" fontId="13" fillId="0" borderId="84" xfId="0" applyFont="1" applyBorder="1" applyAlignment="1" applyProtection="1">
      <alignment horizontal="left" vertical="top" wrapText="1"/>
      <protection locked="0"/>
    </xf>
    <xf numFmtId="0" fontId="13" fillId="0" borderId="3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38" xfId="0" applyFont="1" applyBorder="1" applyAlignment="1" applyProtection="1">
      <alignment horizontal="left" vertical="top" wrapText="1"/>
      <protection locked="0"/>
    </xf>
    <xf numFmtId="0" fontId="13" fillId="0" borderId="36" xfId="0" applyFont="1" applyBorder="1" applyAlignment="1" applyProtection="1">
      <alignment horizontal="left" vertical="top" wrapText="1"/>
      <protection locked="0"/>
    </xf>
    <xf numFmtId="0" fontId="13" fillId="0" borderId="128" xfId="0" applyFont="1" applyBorder="1" applyAlignment="1" applyProtection="1">
      <alignment horizontal="left" vertical="top" wrapText="1"/>
      <protection locked="0"/>
    </xf>
    <xf numFmtId="0" fontId="13" fillId="0" borderId="66" xfId="0" applyFont="1" applyBorder="1" applyAlignment="1" applyProtection="1">
      <alignment horizontal="left" vertical="top" wrapText="1"/>
      <protection locked="0"/>
    </xf>
    <xf numFmtId="0" fontId="33" fillId="6" borderId="202" xfId="0" applyFont="1" applyFill="1" applyBorder="1" applyAlignment="1">
      <alignment horizontal="left" vertical="center" wrapText="1"/>
    </xf>
    <xf numFmtId="0" fontId="33" fillId="6" borderId="136" xfId="0" applyFont="1" applyFill="1" applyBorder="1" applyAlignment="1">
      <alignment horizontal="left" vertical="center" wrapText="1"/>
    </xf>
    <xf numFmtId="0" fontId="33" fillId="6" borderId="212" xfId="0" applyFont="1" applyFill="1" applyBorder="1" applyAlignment="1">
      <alignment horizontal="left" vertical="center" wrapText="1"/>
    </xf>
    <xf numFmtId="0" fontId="74" fillId="6" borderId="33" xfId="0" applyFont="1" applyFill="1" applyBorder="1" applyAlignment="1">
      <alignment horizontal="left" vertical="center" wrapText="1"/>
    </xf>
    <xf numFmtId="0" fontId="74" fillId="6" borderId="34" xfId="0" applyFont="1" applyFill="1" applyBorder="1" applyAlignment="1">
      <alignment horizontal="left" vertical="center" wrapText="1"/>
    </xf>
    <xf numFmtId="0" fontId="74" fillId="6" borderId="126" xfId="0" applyFont="1" applyFill="1" applyBorder="1" applyAlignment="1">
      <alignment horizontal="left" vertical="center" wrapText="1"/>
    </xf>
    <xf numFmtId="0" fontId="74" fillId="6" borderId="159" xfId="0" applyFont="1" applyFill="1" applyBorder="1" applyAlignment="1">
      <alignment horizontal="left" vertical="center"/>
    </xf>
    <xf numFmtId="0" fontId="74" fillId="6" borderId="101" xfId="0" applyFont="1" applyFill="1" applyBorder="1">
      <alignment vertical="center"/>
    </xf>
    <xf numFmtId="0" fontId="74" fillId="0" borderId="156" xfId="0" applyFont="1" applyBorder="1">
      <alignment vertical="center"/>
    </xf>
    <xf numFmtId="0" fontId="74" fillId="6" borderId="159" xfId="0" applyFont="1" applyFill="1" applyBorder="1" applyAlignment="1">
      <alignment horizontal="left" vertical="center" wrapText="1"/>
    </xf>
    <xf numFmtId="0" fontId="74" fillId="6" borderId="101" xfId="0" applyFont="1" applyFill="1" applyBorder="1" applyAlignment="1">
      <alignment horizontal="left" vertical="center" wrapText="1"/>
    </xf>
    <xf numFmtId="0" fontId="74" fillId="6" borderId="156" xfId="0" applyFont="1" applyFill="1" applyBorder="1" applyAlignment="1">
      <alignment horizontal="left" vertical="center" wrapText="1"/>
    </xf>
    <xf numFmtId="0" fontId="33" fillId="6" borderId="75" xfId="0" applyFont="1" applyFill="1" applyBorder="1" applyAlignment="1">
      <alignment horizontal="center" vertical="center"/>
    </xf>
    <xf numFmtId="0" fontId="33" fillId="6" borderId="1" xfId="0" applyFont="1" applyFill="1" applyBorder="1" applyAlignment="1">
      <alignment horizontal="center" vertical="center"/>
    </xf>
    <xf numFmtId="0" fontId="33" fillId="6" borderId="203" xfId="0" applyFont="1" applyFill="1" applyBorder="1" applyAlignment="1">
      <alignment horizontal="center" vertical="center"/>
    </xf>
    <xf numFmtId="0" fontId="33" fillId="6" borderId="204" xfId="0" applyFont="1" applyFill="1" applyBorder="1" applyAlignment="1">
      <alignment horizontal="center" vertical="center"/>
    </xf>
    <xf numFmtId="0" fontId="13" fillId="11" borderId="62" xfId="0" applyFont="1" applyFill="1" applyBorder="1" applyAlignment="1">
      <alignment horizontal="left" vertical="center"/>
    </xf>
    <xf numFmtId="0" fontId="13" fillId="11" borderId="52" xfId="0" applyFont="1" applyFill="1" applyBorder="1" applyAlignment="1">
      <alignment horizontal="left" vertical="center"/>
    </xf>
    <xf numFmtId="0" fontId="13" fillId="11" borderId="63" xfId="0" applyFont="1" applyFill="1" applyBorder="1" applyAlignment="1">
      <alignment horizontal="left" vertical="center"/>
    </xf>
    <xf numFmtId="0" fontId="13" fillId="11" borderId="89" xfId="0" applyFont="1" applyFill="1" applyBorder="1" applyAlignment="1">
      <alignment horizontal="left" vertical="center" shrinkToFit="1"/>
    </xf>
    <xf numFmtId="0" fontId="13" fillId="11" borderId="90" xfId="0" applyFont="1" applyFill="1" applyBorder="1" applyAlignment="1">
      <alignment horizontal="left" vertical="center" shrinkToFit="1"/>
    </xf>
    <xf numFmtId="0" fontId="13" fillId="11" borderId="91" xfId="0" applyFont="1" applyFill="1" applyBorder="1" applyAlignment="1">
      <alignment horizontal="left" vertical="center" shrinkToFit="1"/>
    </xf>
    <xf numFmtId="0" fontId="13" fillId="11" borderId="65" xfId="0" applyFont="1" applyFill="1" applyBorder="1" applyAlignment="1">
      <alignment horizontal="left" vertical="center"/>
    </xf>
    <xf numFmtId="0" fontId="13" fillId="0" borderId="123" xfId="0" applyFont="1" applyBorder="1" applyAlignment="1" applyProtection="1">
      <alignment horizontal="left" vertical="center" shrinkToFit="1"/>
      <protection locked="0"/>
    </xf>
    <xf numFmtId="0" fontId="13" fillId="0" borderId="90" xfId="0" applyFont="1" applyBorder="1" applyAlignment="1" applyProtection="1">
      <alignment horizontal="left" vertical="center" shrinkToFit="1"/>
      <protection locked="0"/>
    </xf>
    <xf numFmtId="0" fontId="13" fillId="0" borderId="142" xfId="0" applyFont="1" applyBorder="1" applyAlignment="1" applyProtection="1">
      <alignment horizontal="left" vertical="center" shrinkToFit="1"/>
      <protection locked="0"/>
    </xf>
    <xf numFmtId="0" fontId="87" fillId="0" borderId="192" xfId="0" applyFont="1" applyBorder="1" applyAlignment="1">
      <alignment horizontal="left" vertical="center" wrapText="1"/>
    </xf>
    <xf numFmtId="0" fontId="13" fillId="0" borderId="18" xfId="0" applyFont="1" applyBorder="1" applyAlignment="1" applyProtection="1">
      <alignment horizontal="left" vertical="center" shrinkToFit="1"/>
      <protection locked="0"/>
    </xf>
    <xf numFmtId="0" fontId="13" fillId="0" borderId="83" xfId="0" applyFont="1" applyBorder="1" applyAlignment="1" applyProtection="1">
      <alignment horizontal="left" vertical="center" shrinkToFit="1"/>
      <protection locked="0"/>
    </xf>
    <xf numFmtId="0" fontId="13" fillId="0" borderId="185" xfId="0" applyFont="1" applyBorder="1" applyAlignment="1" applyProtection="1">
      <alignment horizontal="left" vertical="center" shrinkToFit="1"/>
      <protection locked="0"/>
    </xf>
    <xf numFmtId="0" fontId="87" fillId="0" borderId="35" xfId="0" applyFont="1" applyBorder="1" applyAlignment="1">
      <alignment vertical="center" wrapText="1"/>
    </xf>
    <xf numFmtId="0" fontId="87" fillId="0" borderId="192" xfId="0" applyFont="1" applyBorder="1" applyAlignment="1">
      <alignment vertical="center" wrapText="1"/>
    </xf>
    <xf numFmtId="20" fontId="13" fillId="0" borderId="9" xfId="0" applyNumberFormat="1" applyFont="1" applyBorder="1" applyAlignment="1" applyProtection="1">
      <alignment horizontal="left" vertical="center" shrinkToFit="1"/>
      <protection locked="0"/>
    </xf>
    <xf numFmtId="20" fontId="13" fillId="0" borderId="73" xfId="0" applyNumberFormat="1"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47" xfId="0" applyFont="1" applyBorder="1" applyAlignment="1" applyProtection="1">
      <alignment horizontal="left" vertical="center" shrinkToFit="1"/>
      <protection locked="0"/>
    </xf>
    <xf numFmtId="0" fontId="13" fillId="0" borderId="73" xfId="0" applyFont="1" applyBorder="1" applyAlignment="1" applyProtection="1">
      <alignment horizontal="left" vertical="center" shrinkToFit="1"/>
      <protection locked="0"/>
    </xf>
    <xf numFmtId="186" fontId="13" fillId="0" borderId="9" xfId="0" applyNumberFormat="1" applyFont="1" applyBorder="1" applyAlignment="1" applyProtection="1">
      <alignment horizontal="left" vertical="center" shrinkToFit="1"/>
      <protection locked="0"/>
    </xf>
    <xf numFmtId="186" fontId="13" fillId="0" borderId="47" xfId="0" applyNumberFormat="1" applyFont="1" applyBorder="1" applyAlignment="1" applyProtection="1">
      <alignment horizontal="left" vertical="center" shrinkToFit="1"/>
      <protection locked="0"/>
    </xf>
    <xf numFmtId="56" fontId="13" fillId="0" borderId="9" xfId="0" applyNumberFormat="1" applyFont="1" applyBorder="1" applyAlignment="1" applyProtection="1">
      <alignment horizontal="left" vertical="center" shrinkToFit="1"/>
      <protection locked="0"/>
    </xf>
    <xf numFmtId="186" fontId="13" fillId="0" borderId="73" xfId="0" applyNumberFormat="1" applyFont="1" applyBorder="1" applyAlignment="1" applyProtection="1">
      <alignment horizontal="left" vertical="center" shrinkToFit="1"/>
      <protection locked="0"/>
    </xf>
    <xf numFmtId="0" fontId="86" fillId="0" borderId="0" xfId="0" applyFont="1" applyAlignment="1">
      <alignment vertical="center" wrapText="1"/>
    </xf>
    <xf numFmtId="0" fontId="13" fillId="6" borderId="137" xfId="0" applyFont="1" applyFill="1" applyBorder="1" applyAlignment="1">
      <alignment horizontal="left" vertical="center" shrinkToFit="1"/>
    </xf>
    <xf numFmtId="0" fontId="13" fillId="6" borderId="200" xfId="0" applyFont="1" applyFill="1" applyBorder="1" applyAlignment="1">
      <alignment horizontal="left" vertical="center" shrinkToFit="1"/>
    </xf>
    <xf numFmtId="0" fontId="13" fillId="0" borderId="136" xfId="0" applyFont="1" applyBorder="1" applyAlignment="1">
      <alignment horizontal="left" vertical="center" shrinkToFit="1"/>
    </xf>
    <xf numFmtId="0" fontId="13" fillId="0" borderId="200" xfId="0" applyFont="1" applyBorder="1" applyAlignment="1">
      <alignment horizontal="left" vertical="center" shrinkToFit="1"/>
    </xf>
    <xf numFmtId="186" fontId="13" fillId="0" borderId="18" xfId="0" applyNumberFormat="1" applyFont="1" applyBorder="1" applyAlignment="1" applyProtection="1">
      <alignment horizontal="left" vertical="center" shrinkToFit="1"/>
      <protection locked="0"/>
    </xf>
    <xf numFmtId="186" fontId="13" fillId="0" borderId="185" xfId="0" applyNumberFormat="1" applyFont="1" applyBorder="1" applyAlignment="1" applyProtection="1">
      <alignment horizontal="left" vertical="center" shrinkToFit="1"/>
      <protection locked="0"/>
    </xf>
    <xf numFmtId="20" fontId="13" fillId="0" borderId="18" xfId="0" applyNumberFormat="1" applyFont="1" applyBorder="1" applyAlignment="1" applyProtection="1">
      <alignment horizontal="left" vertical="center" shrinkToFit="1"/>
      <protection locked="0"/>
    </xf>
    <xf numFmtId="20" fontId="13" fillId="0" borderId="185" xfId="0" applyNumberFormat="1" applyFont="1" applyBorder="1" applyAlignment="1" applyProtection="1">
      <alignment horizontal="left" vertical="center" shrinkToFit="1"/>
      <protection locked="0"/>
    </xf>
    <xf numFmtId="0" fontId="61" fillId="0" borderId="0" xfId="0" applyFont="1" applyAlignment="1">
      <alignment horizontal="left" vertical="center" shrinkToFit="1"/>
    </xf>
    <xf numFmtId="0" fontId="49" fillId="0" borderId="35" xfId="3" applyFont="1" applyBorder="1" applyAlignment="1">
      <alignment horizontal="left" vertical="center"/>
    </xf>
    <xf numFmtId="0" fontId="49" fillId="0" borderId="192" xfId="3" applyFont="1" applyBorder="1" applyAlignment="1">
      <alignment horizontal="left" vertical="center"/>
    </xf>
    <xf numFmtId="0" fontId="49" fillId="0" borderId="198" xfId="3" applyFont="1" applyBorder="1" applyAlignment="1">
      <alignment horizontal="left" vertical="center" wrapText="1"/>
    </xf>
    <xf numFmtId="0" fontId="49" fillId="0" borderId="35" xfId="3" applyFont="1" applyBorder="1" applyAlignment="1">
      <alignment horizontal="left" vertical="center" wrapText="1"/>
    </xf>
    <xf numFmtId="0" fontId="49" fillId="0" borderId="192" xfId="3" applyFont="1" applyBorder="1" applyAlignment="1">
      <alignment horizontal="left" vertical="center" wrapText="1"/>
    </xf>
    <xf numFmtId="0" fontId="49" fillId="0" borderId="198" xfId="3" applyFont="1" applyBorder="1" applyAlignment="1">
      <alignment vertical="center" wrapText="1"/>
    </xf>
    <xf numFmtId="0" fontId="49" fillId="0" borderId="35" xfId="3" applyFont="1" applyBorder="1" applyAlignment="1">
      <alignment vertical="center" wrapText="1"/>
    </xf>
    <xf numFmtId="0" fontId="49" fillId="0" borderId="192" xfId="3" applyFont="1" applyBorder="1" applyAlignment="1">
      <alignment vertical="center" wrapText="1"/>
    </xf>
    <xf numFmtId="0" fontId="19" fillId="0" borderId="9" xfId="3" applyFont="1" applyBorder="1" applyAlignment="1" applyProtection="1">
      <alignment horizontal="left" vertical="center" shrinkToFit="1"/>
      <protection locked="0"/>
    </xf>
    <xf numFmtId="0" fontId="19" fillId="0" borderId="47" xfId="3" applyFont="1" applyBorder="1" applyAlignment="1" applyProtection="1">
      <alignment horizontal="left" vertical="center" shrinkToFit="1"/>
      <protection locked="0"/>
    </xf>
    <xf numFmtId="0" fontId="19" fillId="0" borderId="73" xfId="3" applyFont="1" applyBorder="1" applyAlignment="1" applyProtection="1">
      <alignment horizontal="left" vertical="center" shrinkToFit="1"/>
      <protection locked="0"/>
    </xf>
    <xf numFmtId="177" fontId="19" fillId="6" borderId="69" xfId="3" applyNumberFormat="1" applyFont="1" applyFill="1" applyBorder="1" applyAlignment="1">
      <alignment horizontal="right" vertical="top"/>
    </xf>
    <xf numFmtId="177" fontId="19" fillId="6" borderId="67" xfId="3" applyNumberFormat="1" applyFont="1" applyFill="1" applyBorder="1" applyAlignment="1">
      <alignment horizontal="right" vertical="top"/>
    </xf>
    <xf numFmtId="177" fontId="19" fillId="6" borderId="68" xfId="3" applyNumberFormat="1" applyFont="1" applyFill="1" applyBorder="1" applyAlignment="1">
      <alignment horizontal="right" vertical="top"/>
    </xf>
    <xf numFmtId="0" fontId="19" fillId="0" borderId="10" xfId="3" applyFont="1" applyBorder="1" applyAlignment="1" applyProtection="1">
      <alignment horizontal="left" vertical="center" shrinkToFit="1"/>
      <protection locked="0"/>
    </xf>
    <xf numFmtId="0" fontId="19" fillId="0" borderId="97" xfId="3" applyFont="1" applyBorder="1" applyAlignment="1" applyProtection="1">
      <alignment horizontal="left" vertical="center" shrinkToFit="1"/>
      <protection locked="0"/>
    </xf>
    <xf numFmtId="0" fontId="19" fillId="0" borderId="131" xfId="3" applyFont="1" applyBorder="1" applyAlignment="1" applyProtection="1">
      <alignment horizontal="left" vertical="center" shrinkToFit="1"/>
      <protection locked="0"/>
    </xf>
    <xf numFmtId="0" fontId="19" fillId="0" borderId="3" xfId="3" applyFont="1" applyBorder="1" applyAlignment="1" applyProtection="1">
      <alignment horizontal="left" vertical="center" shrinkToFit="1"/>
      <protection locked="0"/>
    </xf>
    <xf numFmtId="0" fontId="12" fillId="0" borderId="0" xfId="3" applyFont="1" applyAlignment="1">
      <alignment horizontal="left" vertical="top" wrapText="1"/>
    </xf>
    <xf numFmtId="0" fontId="0" fillId="0" borderId="43" xfId="3" applyFont="1" applyBorder="1" applyAlignment="1" applyProtection="1">
      <alignment horizontal="left" vertical="top" wrapText="1"/>
      <protection locked="0"/>
    </xf>
    <xf numFmtId="0" fontId="10" fillId="0" borderId="15" xfId="3" applyBorder="1" applyAlignment="1" applyProtection="1">
      <alignment horizontal="left" vertical="top" wrapText="1"/>
      <protection locked="0"/>
    </xf>
    <xf numFmtId="0" fontId="10" fillId="0" borderId="37" xfId="3" applyBorder="1" applyAlignment="1" applyProtection="1">
      <alignment horizontal="left" vertical="top" wrapText="1"/>
      <protection locked="0"/>
    </xf>
    <xf numFmtId="0" fontId="10" fillId="0" borderId="16" xfId="3"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10" fillId="0" borderId="38" xfId="3" applyBorder="1" applyAlignment="1" applyProtection="1">
      <alignment horizontal="left" vertical="top" wrapText="1"/>
      <protection locked="0"/>
    </xf>
    <xf numFmtId="0" fontId="10" fillId="0" borderId="17" xfId="3" applyBorder="1" applyAlignment="1" applyProtection="1">
      <alignment horizontal="left" vertical="top" wrapText="1"/>
      <protection locked="0"/>
    </xf>
    <xf numFmtId="0" fontId="10" fillId="0" borderId="30" xfId="3" applyBorder="1" applyAlignment="1" applyProtection="1">
      <alignment horizontal="left" vertical="top" wrapText="1"/>
      <protection locked="0"/>
    </xf>
    <xf numFmtId="0" fontId="10" fillId="0" borderId="49" xfId="3" applyBorder="1" applyAlignment="1" applyProtection="1">
      <alignment horizontal="left" vertical="top" wrapText="1"/>
      <protection locked="0"/>
    </xf>
    <xf numFmtId="0" fontId="49" fillId="0" borderId="35" xfId="0" applyFont="1" applyBorder="1" applyAlignment="1">
      <alignment vertical="center" wrapText="1"/>
    </xf>
    <xf numFmtId="0" fontId="49" fillId="0" borderId="192" xfId="0" applyFont="1" applyBorder="1" applyAlignment="1">
      <alignment vertical="center" wrapText="1"/>
    </xf>
    <xf numFmtId="0" fontId="10" fillId="6" borderId="15" xfId="3" applyFill="1" applyBorder="1" applyAlignment="1">
      <alignment horizontal="center" vertical="center" shrinkToFit="1"/>
    </xf>
    <xf numFmtId="0" fontId="49" fillId="0" borderId="35" xfId="0" applyFont="1" applyBorder="1" applyAlignment="1">
      <alignment horizontal="left" vertical="center" wrapText="1"/>
    </xf>
    <xf numFmtId="0" fontId="49" fillId="0" borderId="192" xfId="0" applyFont="1" applyBorder="1" applyAlignment="1">
      <alignment horizontal="left" vertical="center" wrapText="1"/>
    </xf>
    <xf numFmtId="1" fontId="19" fillId="6" borderId="115" xfId="1" applyNumberFormat="1" applyFont="1" applyFill="1" applyBorder="1" applyAlignment="1" applyProtection="1">
      <alignment horizontal="left" vertical="center" shrinkToFit="1"/>
    </xf>
    <xf numFmtId="1" fontId="19" fillId="6" borderId="30" xfId="1" applyNumberFormat="1" applyFont="1" applyFill="1" applyBorder="1" applyAlignment="1" applyProtection="1">
      <alignment horizontal="left" vertical="center" shrinkToFit="1"/>
    </xf>
    <xf numFmtId="1" fontId="19" fillId="6" borderId="49" xfId="1" applyNumberFormat="1" applyFont="1" applyFill="1" applyBorder="1" applyAlignment="1" applyProtection="1">
      <alignment horizontal="left" vertical="center" shrinkToFit="1"/>
    </xf>
    <xf numFmtId="0" fontId="19" fillId="6" borderId="62" xfId="3" applyFont="1" applyFill="1" applyBorder="1" applyAlignment="1">
      <alignment horizontal="right" vertical="center"/>
    </xf>
    <xf numFmtId="0" fontId="19" fillId="6" borderId="52" xfId="3" applyFont="1" applyFill="1" applyBorder="1" applyAlignment="1">
      <alignment horizontal="right" vertical="center"/>
    </xf>
    <xf numFmtId="0" fontId="19" fillId="6" borderId="114" xfId="3" applyFont="1" applyFill="1" applyBorder="1" applyAlignment="1">
      <alignment horizontal="right" vertical="center"/>
    </xf>
    <xf numFmtId="0" fontId="17" fillId="6" borderId="52" xfId="3" applyFont="1" applyFill="1" applyBorder="1" applyAlignment="1">
      <alignment horizontal="center" vertical="center" shrinkToFit="1"/>
    </xf>
    <xf numFmtId="0" fontId="12" fillId="0" borderId="35" xfId="3" applyFont="1" applyBorder="1" applyAlignment="1">
      <alignment horizontal="left" vertical="top" wrapText="1"/>
    </xf>
    <xf numFmtId="0" fontId="19" fillId="0" borderId="122" xfId="3" applyFont="1" applyBorder="1" applyAlignment="1" applyProtection="1">
      <alignment horizontal="left" vertical="center" shrinkToFit="1"/>
      <protection locked="0"/>
    </xf>
    <xf numFmtId="0" fontId="19" fillId="0" borderId="79" xfId="3" applyFont="1" applyBorder="1" applyAlignment="1" applyProtection="1">
      <alignment horizontal="left" vertical="center" shrinkToFit="1"/>
      <protection locked="0"/>
    </xf>
    <xf numFmtId="0" fontId="19" fillId="0" borderId="138" xfId="3" applyFont="1" applyBorder="1" applyAlignment="1" applyProtection="1">
      <alignment horizontal="left" vertical="center" shrinkToFit="1"/>
      <protection locked="0"/>
    </xf>
    <xf numFmtId="177" fontId="19" fillId="6" borderId="99" xfId="3" applyNumberFormat="1" applyFont="1" applyFill="1" applyBorder="1" applyAlignment="1">
      <alignment horizontal="right" vertical="top"/>
    </xf>
    <xf numFmtId="0" fontId="19" fillId="0" borderId="10" xfId="3" applyFont="1" applyBorder="1" applyAlignment="1" applyProtection="1">
      <alignment vertical="center" shrinkToFit="1"/>
      <protection locked="0"/>
    </xf>
    <xf numFmtId="0" fontId="19" fillId="0" borderId="97" xfId="3" applyFont="1" applyBorder="1" applyAlignment="1" applyProtection="1">
      <alignment vertical="center" shrinkToFit="1"/>
      <protection locked="0"/>
    </xf>
    <xf numFmtId="0" fontId="19" fillId="0" borderId="131" xfId="3" applyFont="1" applyBorder="1" applyAlignment="1" applyProtection="1">
      <alignment vertical="center" shrinkToFit="1"/>
      <protection locked="0"/>
    </xf>
    <xf numFmtId="0" fontId="16" fillId="3" borderId="33" xfId="3" applyFont="1" applyFill="1" applyBorder="1" applyAlignment="1">
      <alignment horizontal="left" vertical="center"/>
    </xf>
    <xf numFmtId="0" fontId="16" fillId="3" borderId="34" xfId="3" applyFont="1" applyFill="1" applyBorder="1" applyAlignment="1">
      <alignment horizontal="left" vertical="center"/>
    </xf>
    <xf numFmtId="38" fontId="17" fillId="4" borderId="100" xfId="4" applyFont="1" applyFill="1" applyBorder="1" applyAlignment="1" applyProtection="1">
      <alignment horizontal="right" vertical="center" shrinkToFit="1"/>
    </xf>
    <xf numFmtId="38" fontId="17" fillId="4" borderId="70" xfId="4" applyFont="1" applyFill="1" applyBorder="1" applyAlignment="1" applyProtection="1">
      <alignment horizontal="right" vertical="center" shrinkToFit="1"/>
    </xf>
    <xf numFmtId="38" fontId="17" fillId="4" borderId="71" xfId="4" applyFont="1" applyFill="1" applyBorder="1" applyAlignment="1" applyProtection="1">
      <alignment horizontal="right" vertical="center" shrinkToFit="1"/>
    </xf>
    <xf numFmtId="177" fontId="49" fillId="0" borderId="206" xfId="0" applyNumberFormat="1" applyFont="1" applyBorder="1" applyAlignment="1">
      <alignment vertical="center" wrapText="1"/>
    </xf>
    <xf numFmtId="177" fontId="49" fillId="0" borderId="0" xfId="0" applyNumberFormat="1" applyFont="1" applyAlignment="1">
      <alignment vertical="center" wrapText="1"/>
    </xf>
    <xf numFmtId="177" fontId="49" fillId="0" borderId="189" xfId="0" applyNumberFormat="1" applyFont="1" applyBorder="1" applyAlignment="1">
      <alignment vertical="center" wrapText="1"/>
    </xf>
    <xf numFmtId="0" fontId="19" fillId="0" borderId="8" xfId="3" applyFont="1" applyBorder="1" applyAlignment="1">
      <alignment horizontal="left" vertical="center" shrinkToFit="1"/>
    </xf>
    <xf numFmtId="0" fontId="19" fillId="0" borderId="77" xfId="3" applyFont="1" applyBorder="1" applyAlignment="1">
      <alignment horizontal="left" vertical="center" shrinkToFit="1"/>
    </xf>
    <xf numFmtId="0" fontId="19" fillId="0" borderId="45" xfId="3" applyFont="1" applyBorder="1" applyAlignment="1">
      <alignment horizontal="left" vertical="center" shrinkToFit="1"/>
    </xf>
    <xf numFmtId="0" fontId="19" fillId="8" borderId="97" xfId="3" applyFont="1" applyFill="1" applyBorder="1" applyAlignment="1">
      <alignment horizontal="left" vertical="center" shrinkToFit="1"/>
    </xf>
    <xf numFmtId="0" fontId="19" fillId="8" borderId="78" xfId="3" applyFont="1" applyFill="1" applyBorder="1" applyAlignment="1">
      <alignment horizontal="left" shrinkToFit="1"/>
    </xf>
    <xf numFmtId="0" fontId="19" fillId="8" borderId="3" xfId="3" applyFont="1" applyFill="1" applyBorder="1" applyAlignment="1">
      <alignment horizontal="left" shrinkToFit="1"/>
    </xf>
    <xf numFmtId="0" fontId="19" fillId="8" borderId="24" xfId="3" applyFont="1" applyFill="1" applyBorder="1" applyAlignment="1">
      <alignment horizontal="left" shrinkToFit="1"/>
    </xf>
    <xf numFmtId="0" fontId="75" fillId="0" borderId="0" xfId="0" applyFont="1" applyAlignment="1">
      <alignment horizontal="right" vertical="center" shrinkToFit="1"/>
    </xf>
    <xf numFmtId="0" fontId="75" fillId="0" borderId="0" xfId="0" applyFont="1" applyAlignment="1">
      <alignment horizontal="left" vertical="center" shrinkToFit="1"/>
    </xf>
    <xf numFmtId="0" fontId="19" fillId="3" borderId="31" xfId="3" applyFont="1" applyFill="1" applyBorder="1" applyAlignment="1">
      <alignment horizontal="center" vertical="center" shrinkToFit="1"/>
    </xf>
    <xf numFmtId="38" fontId="12" fillId="3" borderId="11" xfId="4" applyFont="1" applyFill="1" applyBorder="1" applyAlignment="1" applyProtection="1">
      <alignment horizontal="right" vertical="center" shrinkToFit="1"/>
    </xf>
    <xf numFmtId="38" fontId="12" fillId="3" borderId="21" xfId="4" applyFont="1" applyFill="1" applyBorder="1" applyAlignment="1" applyProtection="1">
      <alignment horizontal="right" vertical="center" shrinkToFit="1"/>
    </xf>
    <xf numFmtId="38" fontId="12" fillId="3" borderId="12" xfId="4" applyFont="1" applyFill="1" applyBorder="1" applyAlignment="1" applyProtection="1">
      <alignment horizontal="right" vertical="center" shrinkToFit="1"/>
    </xf>
    <xf numFmtId="38" fontId="12" fillId="3" borderId="22" xfId="4" applyFont="1" applyFill="1" applyBorder="1" applyAlignment="1" applyProtection="1">
      <alignment horizontal="right" vertical="center" shrinkToFit="1"/>
    </xf>
    <xf numFmtId="38" fontId="12" fillId="3" borderId="95" xfId="4" applyFont="1" applyFill="1" applyBorder="1" applyAlignment="1" applyProtection="1">
      <alignment horizontal="right" vertical="center" shrinkToFit="1"/>
    </xf>
    <xf numFmtId="38" fontId="12" fillId="3" borderId="127" xfId="4" applyFont="1" applyFill="1" applyBorder="1" applyAlignment="1" applyProtection="1">
      <alignment horizontal="right" vertical="center" shrinkToFit="1"/>
    </xf>
    <xf numFmtId="38" fontId="17" fillId="3" borderId="34" xfId="4" applyFont="1" applyFill="1" applyBorder="1" applyAlignment="1" applyProtection="1">
      <alignment horizontal="right" vertical="center" shrinkToFit="1"/>
    </xf>
    <xf numFmtId="38" fontId="17" fillId="3" borderId="126" xfId="4" applyFont="1" applyFill="1" applyBorder="1" applyAlignment="1" applyProtection="1">
      <alignment horizontal="right" vertical="center" shrinkToFit="1"/>
    </xf>
    <xf numFmtId="0" fontId="17" fillId="4" borderId="62" xfId="3" applyFont="1" applyFill="1" applyBorder="1" applyAlignment="1">
      <alignment horizontal="left" vertical="center"/>
    </xf>
    <xf numFmtId="0" fontId="17" fillId="4" borderId="52" xfId="3" applyFont="1" applyFill="1" applyBorder="1" applyAlignment="1">
      <alignment horizontal="left" vertical="center"/>
    </xf>
    <xf numFmtId="38" fontId="12" fillId="4" borderId="0" xfId="4" applyFont="1" applyFill="1" applyBorder="1" applyAlignment="1" applyProtection="1">
      <alignment horizontal="right" vertical="center" shrinkToFit="1"/>
    </xf>
    <xf numFmtId="38" fontId="12" fillId="4" borderId="38" xfId="4" applyFont="1" applyFill="1" applyBorder="1" applyAlignment="1" applyProtection="1">
      <alignment horizontal="right" vertical="center" shrinkToFit="1"/>
    </xf>
    <xf numFmtId="38" fontId="17" fillId="3" borderId="42" xfId="4" applyFont="1" applyFill="1" applyBorder="1" applyAlignment="1" applyProtection="1">
      <alignment horizontal="right" vertical="center" shrinkToFit="1"/>
    </xf>
    <xf numFmtId="38" fontId="17" fillId="3" borderId="31" xfId="4" applyFont="1" applyFill="1" applyBorder="1" applyAlignment="1" applyProtection="1">
      <alignment horizontal="right" vertical="center" shrinkToFit="1"/>
    </xf>
    <xf numFmtId="38" fontId="17" fillId="3" borderId="32" xfId="4" applyFont="1" applyFill="1" applyBorder="1" applyAlignment="1" applyProtection="1">
      <alignment horizontal="right" vertical="center" shrinkToFit="1"/>
    </xf>
    <xf numFmtId="177" fontId="52" fillId="0" borderId="0" xfId="0" applyNumberFormat="1" applyFont="1" applyAlignment="1">
      <alignment vertical="center" wrapText="1"/>
    </xf>
    <xf numFmtId="177" fontId="87" fillId="0" borderId="0" xfId="0" applyNumberFormat="1" applyFont="1" applyAlignment="1">
      <alignment vertical="center" wrapText="1"/>
    </xf>
    <xf numFmtId="0" fontId="21" fillId="4" borderId="29" xfId="3" applyFont="1" applyFill="1" applyBorder="1" applyAlignment="1">
      <alignment horizontal="center" vertical="top" textRotation="255"/>
    </xf>
    <xf numFmtId="0" fontId="19" fillId="4" borderId="118" xfId="3" applyFont="1" applyFill="1" applyBorder="1" applyAlignment="1">
      <alignment horizontal="center" vertical="center" shrinkToFit="1"/>
    </xf>
    <xf numFmtId="0" fontId="19" fillId="4" borderId="108" xfId="3" applyFont="1" applyFill="1" applyBorder="1" applyAlignment="1">
      <alignment horizontal="center" vertical="center" shrinkToFit="1"/>
    </xf>
    <xf numFmtId="0" fontId="19" fillId="4" borderId="115" xfId="3" applyFont="1" applyFill="1" applyBorder="1" applyAlignment="1">
      <alignment horizontal="center" vertical="center" shrinkToFit="1"/>
    </xf>
    <xf numFmtId="0" fontId="19" fillId="0" borderId="3" xfId="3" applyFont="1" applyBorder="1" applyAlignment="1" applyProtection="1">
      <alignment vertical="center" shrinkToFit="1"/>
      <protection locked="0"/>
    </xf>
    <xf numFmtId="0" fontId="19" fillId="0" borderId="9" xfId="3" applyFont="1" applyBorder="1" applyAlignment="1" applyProtection="1">
      <alignment vertical="center" shrinkToFit="1"/>
      <protection locked="0"/>
    </xf>
    <xf numFmtId="0" fontId="19" fillId="0" borderId="47" xfId="3" applyFont="1" applyBorder="1" applyAlignment="1" applyProtection="1">
      <alignment vertical="center" shrinkToFit="1"/>
      <protection locked="0"/>
    </xf>
    <xf numFmtId="0" fontId="19" fillId="0" borderId="73" xfId="3" applyFont="1" applyBorder="1" applyAlignment="1" applyProtection="1">
      <alignment vertical="center" shrinkToFit="1"/>
      <protection locked="0"/>
    </xf>
    <xf numFmtId="184" fontId="37" fillId="7" borderId="0" xfId="0" applyNumberFormat="1" applyFont="1" applyFill="1" applyAlignment="1">
      <alignment horizontal="center" vertical="center" shrinkToFit="1"/>
    </xf>
    <xf numFmtId="176" fontId="12" fillId="6" borderId="122" xfId="0" applyNumberFormat="1" applyFont="1" applyFill="1" applyBorder="1" applyAlignment="1">
      <alignment horizontal="right" vertical="center" shrinkToFit="1"/>
    </xf>
    <xf numFmtId="176" fontId="12" fillId="6" borderId="80" xfId="0" applyNumberFormat="1" applyFont="1" applyFill="1" applyBorder="1" applyAlignment="1">
      <alignment horizontal="right" vertical="center" shrinkToFit="1"/>
    </xf>
    <xf numFmtId="176" fontId="14" fillId="0" borderId="0" xfId="3" applyNumberFormat="1" applyFont="1" applyAlignment="1">
      <alignment horizontal="right" vertical="center"/>
    </xf>
    <xf numFmtId="176" fontId="17" fillId="12" borderId="34" xfId="3" applyNumberFormat="1" applyFont="1" applyFill="1" applyBorder="1" applyAlignment="1">
      <alignment horizontal="right" vertical="center"/>
    </xf>
    <xf numFmtId="176" fontId="17" fillId="12" borderId="126" xfId="3" applyNumberFormat="1" applyFont="1" applyFill="1" applyBorder="1" applyAlignment="1">
      <alignment horizontal="right" vertical="center"/>
    </xf>
    <xf numFmtId="177" fontId="17" fillId="11" borderId="15" xfId="4" applyNumberFormat="1" applyFont="1" applyFill="1" applyBorder="1" applyAlignment="1" applyProtection="1">
      <alignment horizontal="right" vertical="center"/>
    </xf>
    <xf numFmtId="177" fontId="17" fillId="11" borderId="37" xfId="4" applyNumberFormat="1" applyFont="1" applyFill="1" applyBorder="1" applyAlignment="1" applyProtection="1">
      <alignment horizontal="right" vertical="center"/>
    </xf>
    <xf numFmtId="0" fontId="12" fillId="3" borderId="52" xfId="3" applyFont="1" applyFill="1" applyBorder="1" applyAlignment="1">
      <alignment horizontal="center" vertical="center"/>
    </xf>
    <xf numFmtId="0" fontId="12" fillId="3" borderId="65" xfId="3" applyFont="1" applyFill="1" applyBorder="1" applyAlignment="1">
      <alignment horizontal="center" vertical="center"/>
    </xf>
    <xf numFmtId="176" fontId="12" fillId="6" borderId="77" xfId="0" applyNumberFormat="1" applyFont="1" applyFill="1" applyBorder="1" applyAlignment="1">
      <alignment horizontal="right" vertical="center" shrinkToFit="1"/>
    </xf>
    <xf numFmtId="176" fontId="12" fillId="6" borderId="45" xfId="0" applyNumberFormat="1" applyFont="1" applyFill="1" applyBorder="1" applyAlignment="1">
      <alignment horizontal="right" vertical="center" shrinkToFit="1"/>
    </xf>
    <xf numFmtId="177" fontId="49" fillId="0" borderId="206" xfId="0" applyNumberFormat="1" applyFont="1" applyBorder="1" applyAlignment="1">
      <alignment horizontal="left" vertical="top" wrapText="1" shrinkToFit="1"/>
    </xf>
    <xf numFmtId="177" fontId="49" fillId="0" borderId="0" xfId="0" applyNumberFormat="1" applyFont="1" applyAlignment="1">
      <alignment horizontal="left" vertical="top" wrapText="1" shrinkToFit="1"/>
    </xf>
    <xf numFmtId="0" fontId="87" fillId="0" borderId="0" xfId="0" applyFont="1" applyAlignment="1">
      <alignment vertical="center" wrapText="1"/>
    </xf>
    <xf numFmtId="0" fontId="87" fillId="0" borderId="189" xfId="0" applyFont="1" applyBorder="1" applyAlignment="1">
      <alignment vertical="center" wrapText="1"/>
    </xf>
    <xf numFmtId="0" fontId="49" fillId="0" borderId="0" xfId="0" applyFont="1" applyAlignment="1">
      <alignment horizontal="left" vertical="center" wrapText="1"/>
    </xf>
    <xf numFmtId="176" fontId="12" fillId="6" borderId="9" xfId="0" applyNumberFormat="1" applyFont="1" applyFill="1" applyBorder="1" applyAlignment="1">
      <alignment horizontal="right" vertical="center" shrinkToFit="1"/>
    </xf>
    <xf numFmtId="176" fontId="12" fillId="6" borderId="48" xfId="0" applyNumberFormat="1" applyFont="1" applyFill="1" applyBorder="1" applyAlignment="1">
      <alignment horizontal="right" vertical="center" shrinkToFit="1"/>
    </xf>
    <xf numFmtId="0" fontId="52" fillId="0" borderId="35" xfId="3" applyFont="1" applyBorder="1" applyAlignment="1">
      <alignment vertical="center" wrapText="1"/>
    </xf>
    <xf numFmtId="0" fontId="48" fillId="0" borderId="0" xfId="3" applyFont="1" applyAlignment="1">
      <alignment vertical="center" wrapText="1"/>
    </xf>
    <xf numFmtId="0" fontId="48" fillId="0" borderId="0" xfId="3" applyFont="1">
      <alignment vertical="center"/>
    </xf>
    <xf numFmtId="0" fontId="0" fillId="0" borderId="0" xfId="3" applyFont="1" applyAlignment="1">
      <alignment horizontal="right" vertical="center"/>
    </xf>
    <xf numFmtId="0" fontId="10" fillId="0" borderId="0" xfId="3" applyAlignment="1">
      <alignment horizontal="right" vertical="center"/>
    </xf>
    <xf numFmtId="0" fontId="12" fillId="9" borderId="102" xfId="3" applyFont="1" applyFill="1" applyBorder="1" applyAlignment="1" applyProtection="1">
      <alignment horizontal="left" vertical="center" wrapText="1" shrinkToFit="1"/>
      <protection locked="0"/>
    </xf>
    <xf numFmtId="0" fontId="12" fillId="9" borderId="145" xfId="3" applyFont="1" applyFill="1" applyBorder="1" applyAlignment="1" applyProtection="1">
      <alignment horizontal="left" vertical="center" wrapText="1" shrinkToFit="1"/>
      <protection locked="0"/>
    </xf>
    <xf numFmtId="0" fontId="12" fillId="9" borderId="64" xfId="3" applyFont="1" applyFill="1" applyBorder="1" applyAlignment="1" applyProtection="1">
      <alignment horizontal="left" vertical="center" wrapText="1" shrinkToFit="1"/>
      <protection locked="0"/>
    </xf>
    <xf numFmtId="0" fontId="12" fillId="6" borderId="33" xfId="3" applyFont="1" applyFill="1" applyBorder="1" applyAlignment="1">
      <alignment horizontal="center" vertical="center" shrinkToFit="1"/>
    </xf>
    <xf numFmtId="0" fontId="12" fillId="6" borderId="34" xfId="3" applyFont="1" applyFill="1" applyBorder="1" applyAlignment="1">
      <alignment horizontal="center" vertical="center" shrinkToFit="1"/>
    </xf>
    <xf numFmtId="0" fontId="12" fillId="6" borderId="93" xfId="3" applyFont="1" applyFill="1" applyBorder="1" applyAlignment="1">
      <alignment horizontal="center" vertical="center" shrinkToFit="1"/>
    </xf>
    <xf numFmtId="0" fontId="12" fillId="6" borderId="30" xfId="3" applyFont="1" applyFill="1" applyBorder="1" applyAlignment="1">
      <alignment horizontal="center" vertical="center" shrinkToFit="1"/>
    </xf>
    <xf numFmtId="0" fontId="13" fillId="9" borderId="151" xfId="3" applyFont="1" applyFill="1" applyBorder="1" applyAlignment="1" applyProtection="1">
      <alignment horizontal="left" vertical="center" wrapText="1"/>
      <protection locked="0"/>
    </xf>
    <xf numFmtId="0" fontId="13" fillId="9" borderId="1" xfId="3" applyFont="1" applyFill="1" applyBorder="1" applyAlignment="1" applyProtection="1">
      <alignment horizontal="left" vertical="center" wrapText="1"/>
      <protection locked="0"/>
    </xf>
    <xf numFmtId="0" fontId="12" fillId="6" borderId="27" xfId="3" applyFont="1" applyFill="1" applyBorder="1" applyAlignment="1">
      <alignment horizontal="center" vertical="center" wrapText="1"/>
    </xf>
    <xf numFmtId="0" fontId="12" fillId="6" borderId="18" xfId="3" applyFont="1" applyFill="1" applyBorder="1" applyAlignment="1">
      <alignment horizontal="center" vertical="center" wrapText="1"/>
    </xf>
    <xf numFmtId="0" fontId="12" fillId="9" borderId="82" xfId="3" applyFont="1" applyFill="1" applyBorder="1" applyAlignment="1" applyProtection="1">
      <alignment horizontal="left" vertical="center" wrapText="1" shrinkToFit="1"/>
      <protection locked="0"/>
    </xf>
    <xf numFmtId="0" fontId="12" fillId="9" borderId="83" xfId="3" applyFont="1" applyFill="1" applyBorder="1" applyAlignment="1" applyProtection="1">
      <alignment horizontal="left" vertical="center" wrapText="1" shrinkToFit="1"/>
      <protection locked="0"/>
    </xf>
    <xf numFmtId="0" fontId="12" fillId="9" borderId="84" xfId="3" applyFont="1" applyFill="1" applyBorder="1" applyAlignment="1" applyProtection="1">
      <alignment horizontal="left" vertical="center" wrapText="1" shrinkToFit="1"/>
      <protection locked="0"/>
    </xf>
    <xf numFmtId="0" fontId="12" fillId="6" borderId="111" xfId="3" applyFont="1" applyFill="1" applyBorder="1" applyAlignment="1">
      <alignment horizontal="center" vertical="center" shrinkToFit="1"/>
    </xf>
    <xf numFmtId="0" fontId="12" fillId="6" borderId="4" xfId="3" applyFont="1" applyFill="1" applyBorder="1" applyAlignment="1">
      <alignment horizontal="center" vertical="center" shrinkToFit="1"/>
    </xf>
    <xf numFmtId="0" fontId="12" fillId="6" borderId="53" xfId="3" applyFont="1" applyFill="1" applyBorder="1" applyAlignment="1">
      <alignment horizontal="center" vertical="center" wrapText="1"/>
    </xf>
    <xf numFmtId="0" fontId="12" fillId="6" borderId="81" xfId="3" applyFont="1" applyFill="1" applyBorder="1" applyAlignment="1">
      <alignment horizontal="center" vertical="center" wrapText="1"/>
    </xf>
    <xf numFmtId="49" fontId="35" fillId="0" borderId="53" xfId="3" applyNumberFormat="1" applyFont="1" applyBorder="1" applyAlignment="1" applyProtection="1">
      <alignment horizontal="left" vertical="center" wrapText="1"/>
      <protection locked="0"/>
    </xf>
    <xf numFmtId="49" fontId="35" fillId="0" borderId="54" xfId="3" applyNumberFormat="1" applyFont="1" applyBorder="1" applyAlignment="1" applyProtection="1">
      <alignment horizontal="left" vertical="center" wrapText="1"/>
      <protection locked="0"/>
    </xf>
    <xf numFmtId="49" fontId="35" fillId="0" borderId="25" xfId="3" applyNumberFormat="1" applyFont="1" applyBorder="1" applyAlignment="1" applyProtection="1">
      <alignment horizontal="left" vertical="center" wrapText="1"/>
      <protection locked="0"/>
    </xf>
    <xf numFmtId="0" fontId="14" fillId="6" borderId="137" xfId="3" applyFont="1" applyFill="1" applyBorder="1" applyAlignment="1">
      <alignment horizontal="center" vertical="center" wrapText="1"/>
    </xf>
    <xf numFmtId="0" fontId="14" fillId="6" borderId="141" xfId="3" applyFont="1" applyFill="1" applyBorder="1" applyAlignment="1">
      <alignment horizontal="center" vertical="center" wrapText="1"/>
    </xf>
    <xf numFmtId="0" fontId="12" fillId="6" borderId="157" xfId="3" applyFont="1" applyFill="1" applyBorder="1" applyAlignment="1">
      <alignment horizontal="center" vertical="center" wrapText="1"/>
    </xf>
    <xf numFmtId="0" fontId="12" fillId="6" borderId="150" xfId="3" applyFont="1" applyFill="1" applyBorder="1" applyAlignment="1">
      <alignment horizontal="center" vertical="center" wrapText="1"/>
    </xf>
    <xf numFmtId="0" fontId="12" fillId="6" borderId="110" xfId="3" applyFont="1" applyFill="1" applyBorder="1" applyAlignment="1">
      <alignment horizontal="center" vertical="center" shrinkToFit="1"/>
    </xf>
    <xf numFmtId="0" fontId="12" fillId="6" borderId="83" xfId="3" applyFont="1" applyFill="1" applyBorder="1" applyAlignment="1">
      <alignment horizontal="center" vertical="center" shrinkToFit="1"/>
    </xf>
    <xf numFmtId="0" fontId="12" fillId="9" borderId="82" xfId="3" applyFont="1" applyFill="1" applyBorder="1" applyAlignment="1" applyProtection="1">
      <alignment horizontal="left" vertical="top" wrapText="1"/>
      <protection locked="0"/>
    </xf>
    <xf numFmtId="0" fontId="12" fillId="9" borderId="83" xfId="3" applyFont="1" applyFill="1" applyBorder="1" applyAlignment="1" applyProtection="1">
      <alignment horizontal="left" vertical="top" wrapText="1"/>
      <protection locked="0"/>
    </xf>
    <xf numFmtId="0" fontId="12" fillId="9" borderId="112" xfId="3" applyFont="1" applyFill="1" applyBorder="1" applyAlignment="1" applyProtection="1">
      <alignment horizontal="left" vertical="top" wrapText="1"/>
      <protection locked="0"/>
    </xf>
    <xf numFmtId="0" fontId="12" fillId="9" borderId="17" xfId="3" applyFont="1" applyFill="1" applyBorder="1" applyAlignment="1" applyProtection="1">
      <alignment horizontal="left" vertical="top" wrapText="1"/>
      <protection locked="0"/>
    </xf>
    <xf numFmtId="0" fontId="12" fillId="9" borderId="30" xfId="3" applyFont="1" applyFill="1" applyBorder="1" applyAlignment="1" applyProtection="1">
      <alignment horizontal="left" vertical="top" wrapText="1"/>
      <protection locked="0"/>
    </xf>
    <xf numFmtId="0" fontId="12" fillId="9" borderId="94" xfId="3" applyFont="1" applyFill="1" applyBorder="1" applyAlignment="1" applyProtection="1">
      <alignment horizontal="left" vertical="top" wrapText="1"/>
      <protection locked="0"/>
    </xf>
    <xf numFmtId="49" fontId="12" fillId="0" borderId="53" xfId="3" applyNumberFormat="1" applyFont="1" applyBorder="1" applyAlignment="1" applyProtection="1">
      <alignment horizontal="left" vertical="center" wrapText="1"/>
      <protection locked="0"/>
    </xf>
    <xf numFmtId="49" fontId="12" fillId="0" borderId="54" xfId="3" applyNumberFormat="1" applyFont="1" applyBorder="1" applyAlignment="1" applyProtection="1">
      <alignment horizontal="left" vertical="center" wrapText="1"/>
      <protection locked="0"/>
    </xf>
    <xf numFmtId="49" fontId="12" fillId="0" borderId="25" xfId="3" applyNumberFormat="1" applyFont="1" applyBorder="1" applyAlignment="1" applyProtection="1">
      <alignment horizontal="left" vertical="center" wrapText="1"/>
      <protection locked="0"/>
    </xf>
    <xf numFmtId="0" fontId="12" fillId="6" borderId="92" xfId="3" applyFont="1" applyFill="1" applyBorder="1" applyAlignment="1">
      <alignment horizontal="center" vertical="center" shrinkToFit="1"/>
    </xf>
    <xf numFmtId="0" fontId="12" fillId="6" borderId="15" xfId="3" applyFont="1" applyFill="1" applyBorder="1" applyAlignment="1">
      <alignment horizontal="center" vertical="center" shrinkToFit="1"/>
    </xf>
    <xf numFmtId="0" fontId="19" fillId="0" borderId="43" xfId="3" applyFont="1" applyBorder="1" applyAlignment="1" applyProtection="1">
      <alignment horizontal="left" vertical="top" wrapText="1"/>
      <protection locked="0"/>
    </xf>
    <xf numFmtId="0" fontId="19" fillId="0" borderId="15" xfId="3" applyFont="1" applyBorder="1" applyAlignment="1" applyProtection="1">
      <alignment horizontal="left" vertical="top" wrapText="1"/>
      <protection locked="0"/>
    </xf>
    <xf numFmtId="0" fontId="19" fillId="0" borderId="37" xfId="3" applyFont="1" applyBorder="1" applyAlignment="1" applyProtection="1">
      <alignment horizontal="left" vertical="top" wrapText="1"/>
      <protection locked="0"/>
    </xf>
    <xf numFmtId="0" fontId="19" fillId="0" borderId="17" xfId="3" applyFont="1" applyBorder="1" applyAlignment="1" applyProtection="1">
      <alignment horizontal="left" vertical="top" wrapText="1"/>
      <protection locked="0"/>
    </xf>
    <xf numFmtId="0" fontId="19" fillId="0" borderId="30" xfId="3" applyFont="1" applyBorder="1" applyAlignment="1" applyProtection="1">
      <alignment horizontal="left" vertical="top" wrapText="1"/>
      <protection locked="0"/>
    </xf>
    <xf numFmtId="0" fontId="19" fillId="0" borderId="49" xfId="3" applyFont="1" applyBorder="1" applyAlignment="1" applyProtection="1">
      <alignment horizontal="left" vertical="top" wrapText="1"/>
      <protection locked="0"/>
    </xf>
    <xf numFmtId="0" fontId="19" fillId="0" borderId="62" xfId="3" applyFont="1" applyBorder="1" applyAlignment="1" applyProtection="1">
      <alignment horizontal="left" vertical="top" wrapText="1"/>
      <protection locked="0"/>
    </xf>
    <xf numFmtId="0" fontId="19" fillId="0" borderId="52" xfId="3" applyFont="1" applyBorder="1" applyAlignment="1" applyProtection="1">
      <alignment horizontal="left" vertical="top" wrapText="1"/>
      <protection locked="0"/>
    </xf>
    <xf numFmtId="0" fontId="19" fillId="0" borderId="65" xfId="3" applyFont="1" applyBorder="1" applyAlignment="1" applyProtection="1">
      <alignment horizontal="left" vertical="top" wrapText="1"/>
      <protection locked="0"/>
    </xf>
    <xf numFmtId="0" fontId="12" fillId="6" borderId="113" xfId="3" applyFont="1" applyFill="1" applyBorder="1" applyAlignment="1">
      <alignment horizontal="center" vertical="center" shrinkToFit="1"/>
    </xf>
    <xf numFmtId="0" fontId="12" fillId="6" borderId="63" xfId="3" applyFont="1" applyFill="1" applyBorder="1" applyAlignment="1">
      <alignment horizontal="center" vertical="center" shrinkToFit="1"/>
    </xf>
    <xf numFmtId="0" fontId="12" fillId="6" borderId="50" xfId="3" applyFont="1" applyFill="1" applyBorder="1" applyAlignment="1">
      <alignment horizontal="center" vertical="center" shrinkToFit="1"/>
    </xf>
    <xf numFmtId="0" fontId="12" fillId="6" borderId="35" xfId="3" applyFont="1" applyFill="1" applyBorder="1" applyAlignment="1">
      <alignment horizontal="center" vertical="center" shrinkToFit="1"/>
    </xf>
    <xf numFmtId="0" fontId="12" fillId="6" borderId="51" xfId="3" applyFont="1" applyFill="1" applyBorder="1" applyAlignment="1">
      <alignment horizontal="center" vertical="center" shrinkToFit="1"/>
    </xf>
    <xf numFmtId="0" fontId="12" fillId="6" borderId="94" xfId="3" applyFont="1" applyFill="1" applyBorder="1" applyAlignment="1">
      <alignment horizontal="center" vertical="center" shrinkToFit="1"/>
    </xf>
    <xf numFmtId="0" fontId="12" fillId="6" borderId="16" xfId="3" applyFont="1" applyFill="1" applyBorder="1" applyAlignment="1">
      <alignment horizontal="center" vertical="center" wrapText="1"/>
    </xf>
    <xf numFmtId="0" fontId="12" fillId="6" borderId="0" xfId="3" applyFont="1" applyFill="1" applyAlignment="1">
      <alignment horizontal="center" vertical="center" wrapText="1"/>
    </xf>
    <xf numFmtId="0" fontId="12" fillId="6" borderId="51" xfId="3" applyFont="1" applyFill="1" applyBorder="1" applyAlignment="1">
      <alignment horizontal="center" vertical="center" wrapText="1"/>
    </xf>
    <xf numFmtId="0" fontId="12" fillId="6" borderId="17" xfId="3" applyFont="1" applyFill="1" applyBorder="1" applyAlignment="1">
      <alignment horizontal="center" vertical="center" wrapText="1"/>
    </xf>
    <xf numFmtId="0" fontId="12" fillId="6" borderId="30" xfId="3" applyFont="1" applyFill="1" applyBorder="1" applyAlignment="1">
      <alignment horizontal="center" vertical="center" wrapText="1"/>
    </xf>
    <xf numFmtId="0" fontId="12" fillId="6" borderId="49" xfId="3" applyFont="1" applyFill="1" applyBorder="1" applyAlignment="1">
      <alignment horizontal="center" vertical="center" wrapText="1"/>
    </xf>
    <xf numFmtId="0" fontId="19" fillId="0" borderId="82" xfId="3" applyFont="1" applyBorder="1" applyAlignment="1" applyProtection="1">
      <alignment horizontal="left" vertical="top" wrapText="1"/>
      <protection locked="0"/>
    </xf>
    <xf numFmtId="0" fontId="19" fillId="0" borderId="83" xfId="3" applyFont="1" applyBorder="1" applyAlignment="1" applyProtection="1">
      <alignment horizontal="left" vertical="top" wrapText="1"/>
      <protection locked="0"/>
    </xf>
    <xf numFmtId="0" fontId="19" fillId="0" borderId="112" xfId="3" applyFont="1" applyBorder="1" applyAlignment="1" applyProtection="1">
      <alignment horizontal="left" vertical="top" wrapText="1"/>
      <protection locked="0"/>
    </xf>
    <xf numFmtId="0" fontId="19" fillId="0" borderId="16" xfId="3" applyFont="1" applyBorder="1" applyAlignment="1" applyProtection="1">
      <alignment horizontal="left" vertical="top" wrapText="1"/>
      <protection locked="0"/>
    </xf>
    <xf numFmtId="0" fontId="19" fillId="0" borderId="0" xfId="3" applyFont="1" applyAlignment="1" applyProtection="1">
      <alignment horizontal="left" vertical="top" wrapText="1"/>
      <protection locked="0"/>
    </xf>
    <xf numFmtId="0" fontId="19" fillId="0" borderId="51" xfId="3" applyFont="1" applyBorder="1" applyAlignment="1" applyProtection="1">
      <alignment horizontal="left" vertical="top" wrapText="1"/>
      <protection locked="0"/>
    </xf>
    <xf numFmtId="0" fontId="19" fillId="0" borderId="94" xfId="3" applyFont="1" applyBorder="1" applyAlignment="1" applyProtection="1">
      <alignment horizontal="left" vertical="top" wrapText="1"/>
      <protection locked="0"/>
    </xf>
    <xf numFmtId="177" fontId="12" fillId="0" borderId="83" xfId="3" applyNumberFormat="1" applyFont="1" applyBorder="1" applyAlignment="1" applyProtection="1">
      <alignment horizontal="right" vertical="center"/>
      <protection locked="0"/>
    </xf>
    <xf numFmtId="177" fontId="12" fillId="0" borderId="30" xfId="3" applyNumberFormat="1" applyFont="1" applyBorder="1" applyAlignment="1" applyProtection="1">
      <alignment horizontal="right" vertical="center"/>
      <protection locked="0"/>
    </xf>
    <xf numFmtId="0" fontId="10" fillId="6" borderId="44" xfId="3" applyFill="1" applyBorder="1" applyAlignment="1">
      <alignment horizontal="left" vertical="center"/>
    </xf>
    <xf numFmtId="0" fontId="10" fillId="6" borderId="77" xfId="3" applyFill="1" applyBorder="1" applyAlignment="1">
      <alignment horizontal="left" vertical="center"/>
    </xf>
    <xf numFmtId="0" fontId="10" fillId="6" borderId="45" xfId="3" applyFill="1" applyBorder="1" applyAlignment="1">
      <alignment horizontal="left" vertical="center"/>
    </xf>
    <xf numFmtId="0" fontId="19" fillId="0" borderId="84" xfId="3" applyFont="1" applyBorder="1" applyAlignment="1" applyProtection="1">
      <alignment horizontal="left" vertical="top" wrapText="1"/>
      <protection locked="0"/>
    </xf>
    <xf numFmtId="0" fontId="19" fillId="0" borderId="38" xfId="3" applyFont="1" applyBorder="1" applyAlignment="1" applyProtection="1">
      <alignment horizontal="left" vertical="top" wrapText="1"/>
      <protection locked="0"/>
    </xf>
    <xf numFmtId="0" fontId="19" fillId="0" borderId="52" xfId="3" applyFont="1" applyBorder="1" applyAlignment="1" applyProtection="1">
      <alignment vertical="center" wrapText="1"/>
      <protection locked="0"/>
    </xf>
    <xf numFmtId="0" fontId="19" fillId="0" borderId="63" xfId="3" applyFont="1" applyBorder="1" applyAlignment="1" applyProtection="1">
      <alignment vertical="center" wrapText="1"/>
      <protection locked="0"/>
    </xf>
    <xf numFmtId="0" fontId="78" fillId="2" borderId="13" xfId="3" applyFont="1" applyFill="1" applyBorder="1" applyAlignment="1" applyProtection="1">
      <alignment horizontal="left" vertical="center" wrapText="1"/>
      <protection locked="0"/>
    </xf>
    <xf numFmtId="0" fontId="19" fillId="6" borderId="2" xfId="3" applyFont="1" applyFill="1" applyBorder="1" applyAlignment="1">
      <alignment horizontal="center" vertical="center" wrapText="1" shrinkToFit="1"/>
    </xf>
    <xf numFmtId="0" fontId="19" fillId="6" borderId="19" xfId="3" applyFont="1" applyFill="1" applyBorder="1" applyAlignment="1">
      <alignment horizontal="center" vertical="center" wrapText="1" shrinkToFit="1"/>
    </xf>
    <xf numFmtId="0" fontId="19" fillId="6" borderId="6" xfId="3" applyFont="1" applyFill="1" applyBorder="1" applyAlignment="1">
      <alignment horizontal="center" vertical="center" wrapText="1" shrinkToFit="1"/>
    </xf>
    <xf numFmtId="0" fontId="78" fillId="2" borderId="3" xfId="3" applyFont="1" applyFill="1" applyBorder="1" applyAlignment="1" applyProtection="1">
      <alignment horizontal="left" vertical="center" wrapText="1"/>
      <protection locked="0"/>
    </xf>
    <xf numFmtId="0" fontId="78" fillId="2" borderId="12" xfId="3" applyFont="1" applyFill="1" applyBorder="1" applyAlignment="1" applyProtection="1">
      <alignment horizontal="left" vertical="center" wrapText="1"/>
      <protection locked="0"/>
    </xf>
    <xf numFmtId="0" fontId="78" fillId="2" borderId="11" xfId="3" applyFont="1" applyFill="1" applyBorder="1" applyAlignment="1" applyProtection="1">
      <alignment horizontal="left" vertical="center" wrapText="1"/>
      <protection locked="0"/>
    </xf>
    <xf numFmtId="0" fontId="15" fillId="0" borderId="0" xfId="3" applyFont="1" applyAlignment="1">
      <alignment horizontal="left" vertical="center" wrapText="1"/>
    </xf>
    <xf numFmtId="38" fontId="19" fillId="2" borderId="81" xfId="2" applyFont="1" applyFill="1" applyBorder="1" applyAlignment="1" applyProtection="1">
      <alignment horizontal="right" vertical="center" wrapText="1"/>
      <protection locked="0"/>
    </xf>
    <xf numFmtId="38" fontId="19" fillId="2" borderId="114" xfId="2" applyFont="1" applyFill="1" applyBorder="1" applyAlignment="1" applyProtection="1">
      <alignment horizontal="right" vertical="center" wrapText="1"/>
      <protection locked="0"/>
    </xf>
    <xf numFmtId="181" fontId="19" fillId="6" borderId="81" xfId="2" applyNumberFormat="1" applyFont="1" applyFill="1" applyBorder="1" applyAlignment="1" applyProtection="1">
      <alignment horizontal="right" vertical="center" wrapText="1"/>
    </xf>
    <xf numFmtId="181" fontId="19" fillId="6" borderId="114" xfId="2" applyNumberFormat="1" applyFont="1" applyFill="1" applyBorder="1" applyAlignment="1" applyProtection="1">
      <alignment horizontal="right" vertical="center" wrapText="1"/>
    </xf>
    <xf numFmtId="0" fontId="19" fillId="2" borderId="81" xfId="3" applyFont="1" applyFill="1" applyBorder="1" applyAlignment="1" applyProtection="1">
      <alignment horizontal="left" vertical="center" wrapText="1"/>
      <protection locked="0"/>
    </xf>
    <xf numFmtId="0" fontId="19" fillId="2" borderId="52" xfId="3" applyFont="1" applyFill="1" applyBorder="1" applyAlignment="1" applyProtection="1">
      <alignment horizontal="left" vertical="center" wrapText="1"/>
      <protection locked="0"/>
    </xf>
    <xf numFmtId="0" fontId="19" fillId="2" borderId="114" xfId="3" applyFont="1" applyFill="1" applyBorder="1" applyAlignment="1" applyProtection="1">
      <alignment horizontal="left" vertical="center" wrapText="1"/>
      <protection locked="0"/>
    </xf>
    <xf numFmtId="38" fontId="19" fillId="2" borderId="123" xfId="2" applyFont="1" applyFill="1" applyBorder="1" applyAlignment="1" applyProtection="1">
      <alignment horizontal="right" vertical="center" wrapText="1"/>
      <protection locked="0"/>
    </xf>
    <xf numFmtId="38" fontId="19" fillId="2" borderId="124" xfId="2" applyFont="1" applyFill="1" applyBorder="1" applyAlignment="1" applyProtection="1">
      <alignment horizontal="right" vertical="center" wrapText="1"/>
      <protection locked="0"/>
    </xf>
    <xf numFmtId="181" fontId="19" fillId="6" borderId="123" xfId="2" applyNumberFormat="1" applyFont="1" applyFill="1" applyBorder="1" applyAlignment="1" applyProtection="1">
      <alignment horizontal="right" vertical="center" wrapText="1"/>
    </xf>
    <xf numFmtId="181" fontId="19" fillId="6" borderId="124" xfId="2" applyNumberFormat="1" applyFont="1" applyFill="1" applyBorder="1" applyAlignment="1" applyProtection="1">
      <alignment horizontal="right" vertical="center" wrapText="1"/>
    </xf>
    <xf numFmtId="0" fontId="19" fillId="2" borderId="123" xfId="3" applyFont="1" applyFill="1" applyBorder="1" applyAlignment="1" applyProtection="1">
      <alignment horizontal="left" vertical="center" wrapText="1"/>
      <protection locked="0"/>
    </xf>
    <xf numFmtId="0" fontId="19" fillId="2" borderId="90" xfId="3" applyFont="1" applyFill="1" applyBorder="1" applyAlignment="1" applyProtection="1">
      <alignment horizontal="left" vertical="center" wrapText="1"/>
      <protection locked="0"/>
    </xf>
    <xf numFmtId="0" fontId="19" fillId="2" borderId="124" xfId="3" applyFont="1" applyFill="1" applyBorder="1" applyAlignment="1" applyProtection="1">
      <alignment horizontal="left" vertical="center" wrapText="1"/>
      <protection locked="0"/>
    </xf>
    <xf numFmtId="0" fontId="66" fillId="6" borderId="111" xfId="3" applyFont="1" applyFill="1" applyBorder="1" applyAlignment="1">
      <alignment horizontal="center" vertical="center" textRotation="255" shrinkToFit="1"/>
    </xf>
    <xf numFmtId="0" fontId="66" fillId="6" borderId="8" xfId="3" applyFont="1" applyFill="1" applyBorder="1" applyAlignment="1">
      <alignment horizontal="center" vertical="center" textRotation="255" shrinkToFit="1"/>
    </xf>
    <xf numFmtId="0" fontId="66" fillId="6" borderId="120" xfId="3" applyFont="1" applyFill="1" applyBorder="1" applyAlignment="1">
      <alignment horizontal="center" vertical="center" textRotation="255" shrinkToFit="1"/>
    </xf>
    <xf numFmtId="0" fontId="66" fillId="6" borderId="9" xfId="3" applyFont="1" applyFill="1" applyBorder="1" applyAlignment="1">
      <alignment horizontal="center" vertical="center" textRotation="255" shrinkToFit="1"/>
    </xf>
    <xf numFmtId="0" fontId="66" fillId="6" borderId="121" xfId="3" applyFont="1" applyFill="1" applyBorder="1" applyAlignment="1">
      <alignment horizontal="center" vertical="center" textRotation="255" shrinkToFit="1"/>
    </xf>
    <xf numFmtId="0" fontId="66" fillId="6" borderId="122" xfId="3" applyFont="1" applyFill="1" applyBorder="1" applyAlignment="1">
      <alignment horizontal="center" vertical="center" textRotation="255" shrinkToFit="1"/>
    </xf>
    <xf numFmtId="0" fontId="70" fillId="6" borderId="81" xfId="3" applyFont="1" applyFill="1" applyBorder="1" applyAlignment="1">
      <alignment horizontal="center" vertical="center" wrapText="1"/>
    </xf>
    <xf numFmtId="0" fontId="70" fillId="6" borderId="114" xfId="3" applyFont="1" applyFill="1" applyBorder="1" applyAlignment="1">
      <alignment horizontal="center" vertical="center" wrapText="1"/>
    </xf>
    <xf numFmtId="0" fontId="70" fillId="6" borderId="52" xfId="3" applyFont="1" applyFill="1" applyBorder="1" applyAlignment="1">
      <alignment horizontal="center" vertical="center" wrapText="1"/>
    </xf>
    <xf numFmtId="0" fontId="87" fillId="0" borderId="0" xfId="3" applyFont="1" applyAlignment="1">
      <alignment vertical="center" wrapText="1"/>
    </xf>
    <xf numFmtId="0" fontId="79" fillId="0" borderId="0" xfId="3" applyFont="1" applyAlignment="1">
      <alignment horizontal="right" vertical="center"/>
    </xf>
    <xf numFmtId="0" fontId="36" fillId="0" borderId="0" xfId="3" applyFont="1" applyAlignment="1">
      <alignment horizontal="left" vertical="center" shrinkToFit="1"/>
    </xf>
    <xf numFmtId="0" fontId="12" fillId="6" borderId="92" xfId="3" applyFont="1" applyFill="1" applyBorder="1" applyAlignment="1">
      <alignment horizontal="center" vertical="center" textRotation="255" shrinkToFit="1"/>
    </xf>
    <xf numFmtId="0" fontId="12" fillId="6" borderId="50" xfId="3" applyFont="1" applyFill="1" applyBorder="1" applyAlignment="1">
      <alignment horizontal="center" vertical="center" textRotation="255" shrinkToFit="1"/>
    </xf>
    <xf numFmtId="0" fontId="12" fillId="6" borderId="35" xfId="3" applyFont="1" applyFill="1" applyBorder="1" applyAlignment="1">
      <alignment horizontal="center" vertical="center" textRotation="255" shrinkToFit="1"/>
    </xf>
    <xf numFmtId="0" fontId="12" fillId="6" borderId="51" xfId="3" applyFont="1" applyFill="1" applyBorder="1" applyAlignment="1">
      <alignment horizontal="center" vertical="center" textRotation="255" shrinkToFit="1"/>
    </xf>
    <xf numFmtId="0" fontId="12" fillId="6" borderId="93" xfId="3" applyFont="1" applyFill="1" applyBorder="1" applyAlignment="1">
      <alignment horizontal="center" vertical="center" textRotation="255" shrinkToFit="1"/>
    </xf>
    <xf numFmtId="0" fontId="12" fillId="6" borderId="94" xfId="3" applyFont="1" applyFill="1" applyBorder="1" applyAlignment="1">
      <alignment horizontal="center" vertical="center" textRotation="255" shrinkToFit="1"/>
    </xf>
    <xf numFmtId="0" fontId="70" fillId="6" borderId="54" xfId="3" applyFont="1" applyFill="1" applyBorder="1" applyAlignment="1">
      <alignment horizontal="center" vertical="center" wrapText="1"/>
    </xf>
    <xf numFmtId="0" fontId="0" fillId="0" borderId="128" xfId="3" applyFont="1" applyBorder="1" applyAlignment="1">
      <alignment horizontal="right" vertical="center"/>
    </xf>
    <xf numFmtId="0" fontId="10" fillId="0" borderId="128" xfId="3" applyBorder="1" applyAlignment="1">
      <alignment horizontal="right" vertical="center"/>
    </xf>
    <xf numFmtId="0" fontId="12" fillId="6" borderId="110" xfId="3" applyFont="1" applyFill="1" applyBorder="1" applyAlignment="1">
      <alignment horizontal="center" vertical="center" wrapText="1"/>
    </xf>
    <xf numFmtId="0" fontId="12" fillId="6" borderId="83" xfId="3" applyFont="1" applyFill="1" applyBorder="1" applyAlignment="1">
      <alignment horizontal="center" vertical="center" wrapText="1"/>
    </xf>
    <xf numFmtId="0" fontId="12" fillId="6" borderId="93" xfId="3" applyFont="1" applyFill="1" applyBorder="1" applyAlignment="1">
      <alignment horizontal="center" vertical="center" wrapText="1"/>
    </xf>
    <xf numFmtId="0" fontId="13" fillId="9" borderId="20" xfId="3" applyFont="1" applyFill="1" applyBorder="1" applyAlignment="1" applyProtection="1">
      <alignment horizontal="left" vertical="center" wrapText="1"/>
      <protection locked="0"/>
    </xf>
    <xf numFmtId="0" fontId="12" fillId="9" borderId="82" xfId="3" applyFont="1" applyFill="1" applyBorder="1" applyAlignment="1" applyProtection="1">
      <alignment horizontal="left" vertical="center" wrapText="1"/>
      <protection locked="0"/>
    </xf>
    <xf numFmtId="0" fontId="12" fillId="9" borderId="83" xfId="3" applyFont="1" applyFill="1" applyBorder="1" applyAlignment="1" applyProtection="1">
      <alignment horizontal="left" vertical="center" wrapText="1"/>
      <protection locked="0"/>
    </xf>
    <xf numFmtId="0" fontId="12" fillId="9" borderId="84" xfId="3" applyFont="1" applyFill="1" applyBorder="1" applyAlignment="1" applyProtection="1">
      <alignment horizontal="left" vertical="center" wrapText="1"/>
      <protection locked="0"/>
    </xf>
    <xf numFmtId="0" fontId="12" fillId="9" borderId="17" xfId="3" applyFont="1" applyFill="1" applyBorder="1" applyAlignment="1" applyProtection="1">
      <alignment horizontal="left" vertical="center" wrapText="1"/>
      <protection locked="0"/>
    </xf>
    <xf numFmtId="0" fontId="12" fillId="9" borderId="30" xfId="3" applyFont="1" applyFill="1" applyBorder="1" applyAlignment="1" applyProtection="1">
      <alignment horizontal="left" vertical="center" wrapText="1"/>
      <protection locked="0"/>
    </xf>
    <xf numFmtId="0" fontId="12" fillId="9" borderId="49" xfId="3" applyFont="1" applyFill="1" applyBorder="1" applyAlignment="1" applyProtection="1">
      <alignment horizontal="left" vertical="center" wrapText="1"/>
      <protection locked="0"/>
    </xf>
    <xf numFmtId="0" fontId="12" fillId="9" borderId="16" xfId="3" applyFont="1" applyFill="1" applyBorder="1" applyAlignment="1" applyProtection="1">
      <alignment horizontal="left" vertical="top" wrapText="1"/>
      <protection locked="0"/>
    </xf>
    <xf numFmtId="0" fontId="12" fillId="9" borderId="0" xfId="3" applyFont="1" applyFill="1" applyAlignment="1" applyProtection="1">
      <alignment horizontal="left" vertical="top" wrapText="1"/>
      <protection locked="0"/>
    </xf>
    <xf numFmtId="0" fontId="12" fillId="9" borderId="51" xfId="3" applyFont="1" applyFill="1" applyBorder="1" applyAlignment="1" applyProtection="1">
      <alignment horizontal="left" vertical="top" wrapText="1"/>
      <protection locked="0"/>
    </xf>
    <xf numFmtId="0" fontId="12" fillId="6" borderId="8" xfId="3" applyFont="1" applyFill="1" applyBorder="1" applyAlignment="1">
      <alignment horizontal="center" vertical="center" wrapText="1"/>
    </xf>
    <xf numFmtId="0" fontId="12" fillId="6" borderId="117" xfId="3" applyFont="1" applyFill="1" applyBorder="1" applyAlignment="1">
      <alignment horizontal="center" vertical="center" wrapText="1"/>
    </xf>
    <xf numFmtId="0" fontId="10" fillId="6" borderId="43" xfId="3" applyFill="1" applyBorder="1" applyAlignment="1">
      <alignment horizontal="center" vertical="center" wrapText="1"/>
    </xf>
    <xf numFmtId="0" fontId="10" fillId="6" borderId="50" xfId="3" applyFill="1" applyBorder="1" applyAlignment="1">
      <alignment horizontal="center" vertical="center" wrapText="1"/>
    </xf>
    <xf numFmtId="0" fontId="10" fillId="6" borderId="17" xfId="3" applyFill="1" applyBorder="1" applyAlignment="1">
      <alignment horizontal="center" vertical="center" wrapText="1"/>
    </xf>
    <xf numFmtId="0" fontId="10" fillId="6" borderId="94" xfId="3" applyFill="1" applyBorder="1" applyAlignment="1">
      <alignment horizontal="center" vertical="center" wrapText="1"/>
    </xf>
    <xf numFmtId="0" fontId="12" fillId="0" borderId="43" xfId="3" applyFont="1" applyBorder="1" applyAlignment="1" applyProtection="1">
      <alignment horizontal="left" vertical="center" wrapText="1"/>
      <protection locked="0"/>
    </xf>
    <xf numFmtId="0" fontId="12" fillId="0" borderId="15" xfId="3" applyFont="1" applyBorder="1" applyAlignment="1" applyProtection="1">
      <alignment horizontal="left" vertical="center" wrapText="1"/>
      <protection locked="0"/>
    </xf>
    <xf numFmtId="0" fontId="12" fillId="0" borderId="37" xfId="3" applyFont="1" applyBorder="1" applyAlignment="1" applyProtection="1">
      <alignment horizontal="left" vertical="center" wrapText="1"/>
      <protection locked="0"/>
    </xf>
    <xf numFmtId="0" fontId="12" fillId="0" borderId="17" xfId="3" applyFont="1" applyBorder="1" applyAlignment="1" applyProtection="1">
      <alignment horizontal="left" vertical="center" wrapText="1"/>
      <protection locked="0"/>
    </xf>
    <xf numFmtId="0" fontId="12" fillId="0" borderId="30" xfId="3" applyFont="1" applyBorder="1" applyAlignment="1" applyProtection="1">
      <alignment horizontal="left" vertical="center" wrapText="1"/>
      <protection locked="0"/>
    </xf>
    <xf numFmtId="0" fontId="12" fillId="0" borderId="49" xfId="3" applyFont="1" applyBorder="1" applyAlignment="1" applyProtection="1">
      <alignment horizontal="left" vertical="center" wrapText="1"/>
      <protection locked="0"/>
    </xf>
    <xf numFmtId="0" fontId="12" fillId="6" borderId="111" xfId="3" applyFont="1" applyFill="1" applyBorder="1" applyAlignment="1">
      <alignment horizontal="center" vertical="center" wrapText="1"/>
    </xf>
    <xf numFmtId="0" fontId="12" fillId="6" borderId="35" xfId="3" applyFont="1" applyFill="1" applyBorder="1" applyAlignment="1">
      <alignment horizontal="center" vertical="center" wrapText="1"/>
    </xf>
    <xf numFmtId="0" fontId="12" fillId="6" borderId="92" xfId="3" applyFont="1" applyFill="1" applyBorder="1" applyAlignment="1">
      <alignment horizontal="center" vertical="center" wrapText="1"/>
    </xf>
    <xf numFmtId="0" fontId="12" fillId="6" borderId="50" xfId="3" applyFont="1" applyFill="1" applyBorder="1" applyAlignment="1">
      <alignment horizontal="center" vertical="center" wrapText="1"/>
    </xf>
    <xf numFmtId="0" fontId="12" fillId="6" borderId="94" xfId="3" applyFont="1" applyFill="1" applyBorder="1" applyAlignment="1">
      <alignment horizontal="center" vertical="center" wrapText="1"/>
    </xf>
    <xf numFmtId="0" fontId="19" fillId="0" borderId="46" xfId="3" applyFont="1" applyBorder="1" applyAlignment="1" applyProtection="1">
      <alignment horizontal="left" vertical="top" wrapText="1"/>
      <protection locked="0"/>
    </xf>
    <xf numFmtId="0" fontId="19" fillId="0" borderId="47" xfId="3" applyFont="1" applyBorder="1" applyAlignment="1" applyProtection="1">
      <alignment horizontal="left" vertical="top" wrapText="1"/>
      <protection locked="0"/>
    </xf>
    <xf numFmtId="0" fontId="19" fillId="0" borderId="48" xfId="3" applyFont="1" applyBorder="1" applyAlignment="1" applyProtection="1">
      <alignment horizontal="left" vertical="top" wrapText="1"/>
      <protection locked="0"/>
    </xf>
    <xf numFmtId="0" fontId="19" fillId="0" borderId="96" xfId="3" applyFont="1" applyBorder="1" applyAlignment="1" applyProtection="1">
      <alignment horizontal="left" vertical="top" wrapText="1"/>
      <protection locked="0"/>
    </xf>
    <xf numFmtId="0" fontId="19" fillId="0" borderId="97" xfId="3" applyFont="1" applyBorder="1" applyAlignment="1" applyProtection="1">
      <alignment horizontal="left" vertical="top" wrapText="1"/>
      <protection locked="0"/>
    </xf>
    <xf numFmtId="0" fontId="19" fillId="0" borderId="98" xfId="3" applyFont="1" applyBorder="1" applyAlignment="1" applyProtection="1">
      <alignment horizontal="left" vertical="top" wrapText="1"/>
      <protection locked="0"/>
    </xf>
    <xf numFmtId="0" fontId="12" fillId="6" borderId="15" xfId="3" applyFont="1" applyFill="1" applyBorder="1" applyAlignment="1">
      <alignment horizontal="center" vertical="center" wrapText="1"/>
    </xf>
    <xf numFmtId="0" fontId="12" fillId="6" borderId="75" xfId="3" applyFont="1" applyFill="1" applyBorder="1" applyAlignment="1">
      <alignment horizontal="center" vertical="center" textRotation="255" shrinkToFit="1"/>
    </xf>
    <xf numFmtId="0" fontId="12" fillId="6" borderId="62" xfId="3" applyFont="1" applyFill="1" applyBorder="1" applyAlignment="1">
      <alignment horizontal="center" vertical="center" textRotation="255" shrinkToFit="1"/>
    </xf>
    <xf numFmtId="0" fontId="48" fillId="0" borderId="35" xfId="3" applyFont="1" applyBorder="1" applyAlignment="1">
      <alignment vertical="center" wrapText="1"/>
    </xf>
    <xf numFmtId="0" fontId="59" fillId="0" borderId="0" xfId="0" applyFont="1" applyAlignment="1">
      <alignment vertical="center" wrapText="1"/>
    </xf>
    <xf numFmtId="0" fontId="0" fillId="0" borderId="0" xfId="0" applyAlignment="1">
      <alignment vertical="center" wrapText="1"/>
    </xf>
    <xf numFmtId="0" fontId="59" fillId="0" borderId="35" xfId="0" applyFont="1" applyBorder="1" applyAlignment="1">
      <alignment vertical="center" wrapText="1"/>
    </xf>
    <xf numFmtId="0" fontId="87" fillId="0" borderId="0" xfId="3" applyFont="1">
      <alignment vertical="center"/>
    </xf>
    <xf numFmtId="0" fontId="15" fillId="0" borderId="0" xfId="3" applyFont="1" applyAlignment="1">
      <alignment horizontal="left" vertical="center"/>
    </xf>
    <xf numFmtId="0" fontId="12" fillId="0" borderId="128" xfId="3" applyFont="1" applyBorder="1" applyAlignment="1">
      <alignment horizontal="left" vertical="center"/>
    </xf>
    <xf numFmtId="0" fontId="66" fillId="6" borderId="111" xfId="3" applyFont="1" applyFill="1" applyBorder="1" applyAlignment="1">
      <alignment horizontal="center" vertical="center" textRotation="255"/>
    </xf>
    <xf numFmtId="0" fontId="66" fillId="6" borderId="8" xfId="3" applyFont="1" applyFill="1" applyBorder="1" applyAlignment="1">
      <alignment horizontal="center" vertical="center" textRotation="255"/>
    </xf>
    <xf numFmtId="0" fontId="66" fillId="6" borderId="120" xfId="3" applyFont="1" applyFill="1" applyBorder="1" applyAlignment="1">
      <alignment horizontal="center" vertical="center" textRotation="255"/>
    </xf>
    <xf numFmtId="0" fontId="66" fillId="6" borderId="9" xfId="3" applyFont="1" applyFill="1" applyBorder="1" applyAlignment="1">
      <alignment horizontal="center" vertical="center" textRotation="255"/>
    </xf>
    <xf numFmtId="0" fontId="66" fillId="6" borderId="121" xfId="3" applyFont="1" applyFill="1" applyBorder="1" applyAlignment="1">
      <alignment horizontal="center" vertical="center" textRotation="255"/>
    </xf>
    <xf numFmtId="0" fontId="66" fillId="6" borderId="122" xfId="3" applyFont="1" applyFill="1" applyBorder="1" applyAlignment="1">
      <alignment horizontal="center" vertical="center" textRotation="255"/>
    </xf>
  </cellXfs>
  <cellStyles count="11">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3 2 2" xfId="8" xr:uid="{79966781-4D32-44CC-B071-F1E3BA9A3E98}"/>
    <cellStyle name="標準 3 3" xfId="9" xr:uid="{48990ECF-9C5D-4D5A-852F-BA64F9D08A4D}"/>
    <cellStyle name="標準 3 3 2" xfId="10" xr:uid="{5A3FB318-BB30-45F7-82B1-63CE817E0F98}"/>
    <cellStyle name="標準 3 4" xfId="7" xr:uid="{6F741416-2B84-45FF-BF19-945E6DFBF0DF}"/>
  </cellStyles>
  <dxfs count="8">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7"/>
    </tableStyle>
    <tableStyle name="ピボットテーブル スタイル 1" table="0" count="2" xr9:uid="{00000000-0011-0000-FFFF-FFFF01000000}">
      <tableStyleElement type="wholeTable" dxfId="6"/>
      <tableStyleElement type="headerRow" dxfId="5"/>
    </tableStyle>
  </tableStyles>
  <colors>
    <mruColors>
      <color rgb="FFEAEAEA"/>
      <color rgb="FF000066"/>
      <color rgb="FFDDDDDD"/>
      <color rgb="FFF7C1D4"/>
      <color rgb="FFFF66FF"/>
      <color rgb="FFC7F7C1"/>
      <color rgb="FFE8C1F7"/>
      <color rgb="FF969696"/>
      <color rgb="FFCC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222135</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7</xdr:col>
      <xdr:colOff>592631</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201705</xdr:colOff>
      <xdr:row>10</xdr:row>
      <xdr:rowOff>67234</xdr:rowOff>
    </xdr:from>
    <xdr:to>
      <xdr:col>12</xdr:col>
      <xdr:colOff>247424</xdr:colOff>
      <xdr:row>13</xdr:row>
      <xdr:rowOff>186764</xdr:rowOff>
    </xdr:to>
    <xdr:sp macro="" textlink="">
      <xdr:nvSpPr>
        <xdr:cNvPr id="13" name="左大かっこ 12">
          <a:extLst>
            <a:ext uri="{FF2B5EF4-FFF2-40B4-BE49-F238E27FC236}">
              <a16:creationId xmlns:a16="http://schemas.microsoft.com/office/drawing/2014/main" id="{3AA00BBA-D4DF-4FBA-81DA-703B95362CD2}"/>
            </a:ext>
          </a:extLst>
        </xdr:cNvPr>
        <xdr:cNvSpPr/>
      </xdr:nvSpPr>
      <xdr:spPr>
        <a:xfrm>
          <a:off x="5451885" y="2726614"/>
          <a:ext cx="45719" cy="8281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56969</xdr:colOff>
      <xdr:row>6</xdr:row>
      <xdr:rowOff>297180</xdr:rowOff>
    </xdr:from>
    <xdr:to>
      <xdr:col>12</xdr:col>
      <xdr:colOff>238125</xdr:colOff>
      <xdr:row>10</xdr:row>
      <xdr:rowOff>1771</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10280469" y="1805305"/>
          <a:ext cx="181156" cy="911091"/>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ntj.jac.go.jp\share\&#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tj.jac.go.jp\share\&#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109"/>
  <sheetViews>
    <sheetView view="pageBreakPreview" topLeftCell="A73" zoomScale="90" zoomScaleNormal="90" zoomScaleSheetLayoutView="90" workbookViewId="0">
      <selection activeCell="D118" sqref="D118"/>
    </sheetView>
  </sheetViews>
  <sheetFormatPr defaultRowHeight="18"/>
  <cols>
    <col min="1" max="1" width="48.19921875" bestFit="1" customWidth="1"/>
    <col min="2" max="2" width="5" customWidth="1"/>
    <col min="3" max="3" width="11.19921875" bestFit="1" customWidth="1"/>
    <col min="4" max="4" width="62.19921875" bestFit="1" customWidth="1"/>
    <col min="5" max="5" width="4.69921875" customWidth="1"/>
    <col min="6" max="7" width="5" customWidth="1"/>
  </cols>
  <sheetData>
    <row r="1" spans="1:6">
      <c r="A1" s="4" t="s">
        <v>142</v>
      </c>
      <c r="B1" s="4"/>
      <c r="C1" s="4"/>
      <c r="F1" s="4"/>
    </row>
    <row r="2" spans="1:6" ht="18.600000000000001" thickBot="1">
      <c r="A2" s="105" t="s">
        <v>143</v>
      </c>
      <c r="B2" s="105" t="s">
        <v>144</v>
      </c>
      <c r="C2" s="106" t="s">
        <v>145</v>
      </c>
      <c r="D2" s="105" t="s">
        <v>146</v>
      </c>
      <c r="E2" s="107"/>
      <c r="F2" s="4"/>
    </row>
    <row r="3" spans="1:6" ht="18.600000000000001" thickBot="1">
      <c r="A3" s="108" t="s">
        <v>147</v>
      </c>
      <c r="B3" s="109"/>
      <c r="C3" s="109"/>
      <c r="D3" s="110" t="s">
        <v>440</v>
      </c>
      <c r="F3" s="111"/>
    </row>
    <row r="4" spans="1:6">
      <c r="A4" s="112" t="s">
        <v>148</v>
      </c>
      <c r="B4" s="113"/>
      <c r="C4" s="114" t="s">
        <v>441</v>
      </c>
      <c r="D4" s="115" t="str">
        <f t="array" aca="1" ref="D4" ca="1">IF($C4="-","",IF(ISBLANK(INDIRECT($C4)),"",INDIRECT($C4)))</f>
        <v/>
      </c>
      <c r="F4" s="111"/>
    </row>
    <row r="5" spans="1:6">
      <c r="A5" s="116" t="s">
        <v>149</v>
      </c>
      <c r="B5" s="117"/>
      <c r="C5" s="118" t="s">
        <v>442</v>
      </c>
      <c r="D5" s="119">
        <f t="array" aca="1" ref="D5" ca="1">IF($C5="-","",IF(ISBLANK(INDIRECT($C5)),"",INDIRECT($C5)))</f>
        <v>0</v>
      </c>
      <c r="F5" s="111"/>
    </row>
    <row r="6" spans="1:6">
      <c r="A6" s="116" t="s">
        <v>150</v>
      </c>
      <c r="B6" s="117"/>
      <c r="C6" s="118" t="s">
        <v>443</v>
      </c>
      <c r="D6" s="119">
        <f t="array" aca="1" ref="D6" ca="1">IF($C6="-","",IF(ISBLANK(INDIRECT($C6)),"",INDIRECT($C6)))</f>
        <v>0</v>
      </c>
      <c r="F6" s="111"/>
    </row>
    <row r="7" spans="1:6">
      <c r="A7" s="116" t="s">
        <v>197</v>
      </c>
      <c r="B7" s="117"/>
      <c r="C7" s="120" t="s">
        <v>155</v>
      </c>
      <c r="D7" s="119" t="str">
        <f t="array" aca="1" ref="D7" ca="1">IF($C7="-","",IF(ISBLANK(INDIRECT($C7)),"",INDIRECT($C7)))</f>
        <v/>
      </c>
    </row>
    <row r="8" spans="1:6">
      <c r="A8" s="116" t="s">
        <v>151</v>
      </c>
      <c r="B8" s="117"/>
      <c r="C8" s="118" t="s">
        <v>444</v>
      </c>
      <c r="D8" s="119">
        <f t="array" aca="1" ref="D8" ca="1">IF($C8="-","",IF(ISBLANK(INDIRECT($C8)),"",INDIRECT($C8)))</f>
        <v>0</v>
      </c>
    </row>
    <row r="9" spans="1:6">
      <c r="A9" s="116" t="s">
        <v>152</v>
      </c>
      <c r="B9" s="117"/>
      <c r="C9" s="118" t="s">
        <v>445</v>
      </c>
      <c r="D9" s="119">
        <f t="array" aca="1" ref="D9" ca="1">IF($C9="-","",IF(ISBLANK(INDIRECT($C9)),"",INDIRECT($C9)))</f>
        <v>0</v>
      </c>
    </row>
    <row r="10" spans="1:6">
      <c r="A10" s="116" t="s">
        <v>423</v>
      </c>
      <c r="B10" s="117"/>
      <c r="C10" s="118" t="s">
        <v>446</v>
      </c>
      <c r="D10" s="119">
        <f t="array" aca="1" ref="D10" ca="1">IF($C10="-","",IF(ISBLANK(INDIRECT($C10)),"",INDIRECT($C10)))</f>
        <v>0</v>
      </c>
    </row>
    <row r="11" spans="1:6">
      <c r="A11" s="116" t="s">
        <v>153</v>
      </c>
      <c r="B11" s="117"/>
      <c r="C11" s="118" t="s">
        <v>447</v>
      </c>
      <c r="D11" s="119" t="str">
        <f t="array" aca="1" ref="D11" ca="1">IF($C11="-","",IF(ISBLANK(INDIRECT($C11)),"",INDIRECT($C11)))</f>
        <v>選択してください。</v>
      </c>
      <c r="F11" s="111"/>
    </row>
    <row r="12" spans="1:6">
      <c r="A12" s="116" t="s">
        <v>198</v>
      </c>
      <c r="B12" s="117"/>
      <c r="C12" s="236" t="s">
        <v>470</v>
      </c>
      <c r="D12" s="119" t="str">
        <f ca="1">IF($C12="-","","助成金算定基礎経費：1:"&amp;INDIRECT($C12)&amp;" / 2:"&amp;(OFFSET(INDIRECT($C12),1,0)&amp;" / 3:"&amp;(OFFSET(INDIRECT($C12),2,0))))</f>
        <v>助成金算定基礎経費：1: / 2: / 3:</v>
      </c>
    </row>
    <row r="13" spans="1:6">
      <c r="A13" s="121" t="s">
        <v>154</v>
      </c>
      <c r="B13" s="122"/>
      <c r="C13" s="120" t="s">
        <v>155</v>
      </c>
      <c r="D13" s="123" t="str">
        <f t="array" aca="1" ref="D13" ca="1">IF($C13="-","",IF(AND(ISBLANK(INDIRECT($C13))=FALSE,OFFSET(INDIRECT($C13),0,-3)="あり"),INDIRECT($C13),""))</f>
        <v/>
      </c>
      <c r="F13" s="111"/>
    </row>
    <row r="14" spans="1:6">
      <c r="A14" s="124" t="s">
        <v>156</v>
      </c>
      <c r="B14" s="125"/>
      <c r="C14" s="126" t="s">
        <v>155</v>
      </c>
      <c r="D14" s="124" t="str">
        <f t="array" aca="1" ref="D14" ca="1">IF($C14="-","",IF(ISBLANK(INDIRECT($C14)),"",INDIRECT($C14)))</f>
        <v/>
      </c>
    </row>
    <row r="15" spans="1:6">
      <c r="A15" s="119" t="s">
        <v>157</v>
      </c>
      <c r="B15" s="127"/>
      <c r="C15" s="120" t="s">
        <v>155</v>
      </c>
      <c r="D15" s="128" t="str">
        <f t="array" aca="1" ref="D15" ca="1">IF($C15="-","",IF(ISBLANK(INDIRECT($C15)),"",INDIRECT($C15)))</f>
        <v/>
      </c>
      <c r="F15" s="129"/>
    </row>
    <row r="16" spans="1:6">
      <c r="A16" s="119" t="s">
        <v>158</v>
      </c>
      <c r="B16" s="127"/>
      <c r="C16" s="120" t="s">
        <v>155</v>
      </c>
      <c r="D16" s="128" t="str">
        <f t="array" aca="1" ref="D16" ca="1">IF($C16="-","",IF(ISBLANK(INDIRECT($C16)),"",INDIRECT($C16)))</f>
        <v/>
      </c>
    </row>
    <row r="17" spans="1:4">
      <c r="A17" s="119" t="s">
        <v>159</v>
      </c>
      <c r="B17" s="127"/>
      <c r="C17" s="120" t="s">
        <v>155</v>
      </c>
      <c r="D17" s="119" t="str">
        <f t="array" aca="1" ref="D17" ca="1">IF($C17="-","",IF(ISBLANK(INDIRECT($C17)),"",INDIRECT($C17)))</f>
        <v/>
      </c>
    </row>
    <row r="18" spans="1:4">
      <c r="A18" s="119" t="s">
        <v>160</v>
      </c>
      <c r="B18" s="127"/>
      <c r="C18" s="120" t="s">
        <v>155</v>
      </c>
      <c r="D18" s="119" t="str">
        <f t="array" aca="1" ref="D18" ca="1">IF($C18="-","",IF(ISBLANK(INDIRECT($C18)),"",INDIRECT($C18)))</f>
        <v/>
      </c>
    </row>
    <row r="19" spans="1:4">
      <c r="A19" s="119" t="s">
        <v>161</v>
      </c>
      <c r="B19" s="127"/>
      <c r="C19" s="120" t="s">
        <v>155</v>
      </c>
      <c r="D19" s="119" t="str">
        <f t="array" aca="1" ref="D19" ca="1">IF($C19="-","",IF(ISBLANK(INDIRECT($C19)),"",INDIRECT($C19)))</f>
        <v/>
      </c>
    </row>
    <row r="20" spans="1:4">
      <c r="A20" s="119" t="s">
        <v>162</v>
      </c>
      <c r="B20" s="127"/>
      <c r="C20" s="120" t="s">
        <v>155</v>
      </c>
      <c r="D20" s="119" t="str">
        <f t="array" aca="1" ref="D20" ca="1">IF($C20="-","",IF(ISBLANK(INDIRECT($C20)),"",INDIRECT($C20)))</f>
        <v/>
      </c>
    </row>
    <row r="21" spans="1:4">
      <c r="A21" s="119" t="s">
        <v>163</v>
      </c>
      <c r="B21" s="127"/>
      <c r="C21" s="120" t="s">
        <v>155</v>
      </c>
      <c r="D21" s="119" t="str">
        <f t="array" aca="1" ref="D21" ca="1">IF($C21="-","",IF(ISBLANK(INDIRECT($C21)),"",INDIRECT($C21)))</f>
        <v/>
      </c>
    </row>
    <row r="22" spans="1:4">
      <c r="A22" s="119" t="s">
        <v>164</v>
      </c>
      <c r="B22" s="127"/>
      <c r="C22" s="120" t="s">
        <v>155</v>
      </c>
      <c r="D22" s="119" t="str">
        <f t="array" aca="1" ref="D22" ca="1">IF($C22="-","",IF(ISBLANK(INDIRECT($C22)),"",INDIRECT($C22)))</f>
        <v/>
      </c>
    </row>
    <row r="23" spans="1:4">
      <c r="A23" s="119" t="s">
        <v>165</v>
      </c>
      <c r="B23" s="127"/>
      <c r="C23" s="120" t="s">
        <v>155</v>
      </c>
      <c r="D23" s="128" t="str">
        <f t="array" aca="1" ref="D23" ca="1">IF($C23="-","",IF(ISBLANK(INDIRECT($C23)),"",INDIRECT($C23)))</f>
        <v/>
      </c>
    </row>
    <row r="24" spans="1:4">
      <c r="A24" s="130" t="s">
        <v>166</v>
      </c>
      <c r="B24" s="131"/>
      <c r="C24" s="120" t="s">
        <v>155</v>
      </c>
      <c r="D24" s="132" t="str">
        <f t="array" aca="1" ref="D24" ca="1">IF($C24="-","",IF(ISBLANK(INDIRECT($C24)),"",INDIRECT($C24)))</f>
        <v/>
      </c>
    </row>
    <row r="25" spans="1:4">
      <c r="A25" s="124" t="s">
        <v>167</v>
      </c>
      <c r="B25" s="125"/>
      <c r="C25" s="126" t="s">
        <v>155</v>
      </c>
      <c r="D25" s="124" t="str">
        <f t="array" aca="1" ref="D25" ca="1">IF($C25="-","",IF(ISBLANK(INDIRECT($C25)),"",INDIRECT($C25)))</f>
        <v/>
      </c>
    </row>
    <row r="26" spans="1:4">
      <c r="A26" s="119" t="s">
        <v>168</v>
      </c>
      <c r="B26" s="127"/>
      <c r="C26" s="120" t="s">
        <v>155</v>
      </c>
      <c r="D26" s="119" t="str">
        <f t="array" aca="1" ref="D26" ca="1">IF($C26="-","",IF(ISBLANK(INDIRECT($C26)),"",INDIRECT($C26)))</f>
        <v/>
      </c>
    </row>
    <row r="27" spans="1:4">
      <c r="A27" s="119" t="s">
        <v>169</v>
      </c>
      <c r="B27" s="127"/>
      <c r="C27" s="120" t="s">
        <v>155</v>
      </c>
      <c r="D27" s="119" t="str">
        <f t="array" aca="1" ref="D27" ca="1">IF($C27="-","",IF(ISBLANK(INDIRECT($C27)),"",INDIRECT($C27)))</f>
        <v/>
      </c>
    </row>
    <row r="28" spans="1:4" ht="36">
      <c r="A28" s="133" t="s">
        <v>170</v>
      </c>
      <c r="B28" s="127"/>
      <c r="C28" s="134" t="s">
        <v>448</v>
      </c>
      <c r="D28" s="119" t="str">
        <f t="array" aca="1" ref="D28" ca="1">IF($C28="-","",IF(ISBLANK(INDIRECT($C28)),"",INDIRECT($C28)))</f>
        <v>アマチュア等の文化団体活動</v>
      </c>
    </row>
    <row r="29" spans="1:4" ht="36">
      <c r="A29" s="133" t="s">
        <v>171</v>
      </c>
      <c r="B29" s="127"/>
      <c r="C29" s="134" t="s">
        <v>448</v>
      </c>
      <c r="D29" s="119" t="str">
        <f t="array" aca="1" ref="D29" ca="1">IF($C29="-","",IF(ISBLANK(INDIRECT($C29)),"",INDIRECT($C29)))</f>
        <v>アマチュア等の文化団体活動</v>
      </c>
    </row>
    <row r="30" spans="1:4" ht="36">
      <c r="A30" s="135" t="s">
        <v>172</v>
      </c>
      <c r="B30" s="127"/>
      <c r="C30" s="134" t="s">
        <v>424</v>
      </c>
      <c r="D30" s="119" t="str">
        <f t="array" aca="1" ref="D30" ca="1">IF($C30="-","",IF(ISBLANK(INDIRECT($C30)),"",INDIRECT($C30)))</f>
        <v>選択してください。</v>
      </c>
    </row>
    <row r="31" spans="1:4" ht="36">
      <c r="A31" s="136" t="s">
        <v>173</v>
      </c>
      <c r="B31" s="117"/>
      <c r="C31" s="499" t="s">
        <v>9</v>
      </c>
      <c r="D31" s="128" t="str">
        <f t="array" aca="1" ref="D31" ca="1">IF($C31="-","",IF(ISBLANK(INDIRECT($C31)),"",INDIRECT($C31)))</f>
        <v/>
      </c>
    </row>
    <row r="32" spans="1:4" ht="36">
      <c r="A32" s="137" t="s">
        <v>174</v>
      </c>
      <c r="B32" s="122"/>
      <c r="C32" s="500" t="s">
        <v>9</v>
      </c>
      <c r="D32" s="130" t="str">
        <f t="array" aca="1" ref="D32" ca="1">IF($C32="-","",IF(ISBLANK(INDIRECT($C32)),"",INDIRECT($C32)))</f>
        <v/>
      </c>
    </row>
    <row r="33" spans="1:5">
      <c r="A33" s="138" t="s">
        <v>175</v>
      </c>
      <c r="B33" s="138">
        <v>1</v>
      </c>
      <c r="C33" s="139" t="s">
        <v>449</v>
      </c>
      <c r="D33" s="140" t="str">
        <f t="array" aca="1" ref="D33" ca="1">IF($C33="-","",IF(ISBLANK(INDIRECT($C33)),"",INDIRECT($C33)))</f>
        <v/>
      </c>
    </row>
    <row r="34" spans="1:5">
      <c r="A34" s="116" t="s">
        <v>176</v>
      </c>
      <c r="B34" s="116">
        <v>1</v>
      </c>
      <c r="C34" s="134" t="s">
        <v>450</v>
      </c>
      <c r="D34" s="128" t="str">
        <f t="array" aca="1" ref="D34" ca="1">IF($C34="-","",IF(ISBLANK(INDIRECT($C34)),"",INDIRECT($C34)))</f>
        <v/>
      </c>
    </row>
    <row r="35" spans="1:5">
      <c r="A35" s="116" t="s">
        <v>177</v>
      </c>
      <c r="B35" s="116">
        <v>1</v>
      </c>
      <c r="C35" s="134" t="s">
        <v>451</v>
      </c>
      <c r="D35" s="141" t="str">
        <f ca="1">IF($C35="-","",IF(ISBLANK(INDIRECT($C35)),"",IF(OR((ISBLANK(OFFSET(INDIRECT($C35),0,4))),(OFFSET(INDIRECT($C35),0,4))=0),(INDIRECT($C35))&amp;IF(OFFSET(INDIRECT($C35),2,0)&amp;OFFSET(INDIRECT($C35),2,1)="","","("&amp;OFFSET(INDIRECT($C35),2,0)&amp;OFFSET(INDIRECT($C35),2,1)&amp;")"),(INDIRECT($C35))&amp;(OFFSET(INDIRECT($C35),0,2))&amp;(OFFSET(INDIRECT($C35),0,3))&amp;(OFFSET(INDIRECT($C35),0,4))&amp;(OFFSET(INDIRECT($C35),0,5))&amp;IF(OFFSET(INDIRECT($C35),2,0)&amp;OFFSET(INDIRECT($C35),2,1)="","","("&amp;OFFSET(INDIRECT($C35),2,0)&amp;OFFSET(INDIRECT($C35),2,1)&amp;")"))))</f>
        <v/>
      </c>
      <c r="E35" t="s">
        <v>458</v>
      </c>
    </row>
    <row r="36" spans="1:5">
      <c r="A36" s="116" t="s">
        <v>175</v>
      </c>
      <c r="B36" s="116">
        <v>2</v>
      </c>
      <c r="C36" s="120" t="s">
        <v>155</v>
      </c>
      <c r="D36" s="128" t="str">
        <f t="array" aca="1" ref="D36" ca="1">IF($C36="-","",IF(ISBLANK(INDIRECT($C36)),"",INDIRECT($C36)))</f>
        <v/>
      </c>
    </row>
    <row r="37" spans="1:5">
      <c r="A37" s="116" t="s">
        <v>176</v>
      </c>
      <c r="B37" s="116">
        <v>2</v>
      </c>
      <c r="C37" s="120" t="s">
        <v>155</v>
      </c>
      <c r="D37" s="128" t="str">
        <f t="array" aca="1" ref="D37" ca="1">IF($C37="-","",IF(ISBLANK(INDIRECT($C37)),"",INDIRECT($C37)))</f>
        <v/>
      </c>
    </row>
    <row r="38" spans="1:5">
      <c r="A38" s="116" t="s">
        <v>177</v>
      </c>
      <c r="B38" s="116">
        <v>2</v>
      </c>
      <c r="C38" s="120" t="s">
        <v>155</v>
      </c>
      <c r="D38" s="141" t="str">
        <f t="array" aca="1" ref="D38" ca="1">IF($C38="-","",IF(ISBLANK(INDIRECT($C38)),"",INDIRECT($C38))&amp;IF(OFFSET(INDIRECT($C38),0,2)&amp;OFFSET(INDIRECT($C38),0,3)="","","("&amp;OFFSET(INDIRECT($C38),0,2)&amp;OFFSET(INDIRECT($C38),0,3)&amp;")"))</f>
        <v/>
      </c>
    </row>
    <row r="39" spans="1:5">
      <c r="A39" s="116" t="s">
        <v>175</v>
      </c>
      <c r="B39" s="116">
        <v>3</v>
      </c>
      <c r="C39" s="120" t="s">
        <v>155</v>
      </c>
      <c r="D39" s="128" t="str">
        <f t="array" aca="1" ref="D39" ca="1">IF($C39="-","",IF(ISBLANK(INDIRECT($C39)),"",INDIRECT($C39)))</f>
        <v/>
      </c>
    </row>
    <row r="40" spans="1:5">
      <c r="A40" s="116" t="s">
        <v>176</v>
      </c>
      <c r="B40" s="116">
        <v>3</v>
      </c>
      <c r="C40" s="120" t="s">
        <v>155</v>
      </c>
      <c r="D40" s="128" t="str">
        <f t="array" aca="1" ref="D40" ca="1">IF($C40="-","",IF(ISBLANK(INDIRECT($C40)),"",INDIRECT($C40)))</f>
        <v/>
      </c>
    </row>
    <row r="41" spans="1:5">
      <c r="A41" s="116" t="s">
        <v>177</v>
      </c>
      <c r="B41" s="116">
        <v>3</v>
      </c>
      <c r="C41" s="120" t="s">
        <v>155</v>
      </c>
      <c r="D41" s="141" t="str">
        <f t="array" aca="1" ref="D41" ca="1">IF($C41="-","",IF(ISBLANK(INDIRECT($C41)),"",INDIRECT($C41))&amp;IF(OFFSET(INDIRECT($C41),0,2)&amp;OFFSET(INDIRECT($C41),0,3)="","","("&amp;OFFSET(INDIRECT($C41),0,2)&amp;OFFSET(INDIRECT($C41),0,3)&amp;")"))</f>
        <v/>
      </c>
    </row>
    <row r="42" spans="1:5">
      <c r="A42" s="116" t="s">
        <v>175</v>
      </c>
      <c r="B42" s="116">
        <v>4</v>
      </c>
      <c r="C42" s="120" t="s">
        <v>155</v>
      </c>
      <c r="D42" s="128" t="str">
        <f t="array" aca="1" ref="D42" ca="1">IF($C42="-","",IF(ISBLANK(INDIRECT($C42)),"",INDIRECT($C42)))</f>
        <v/>
      </c>
    </row>
    <row r="43" spans="1:5">
      <c r="A43" s="116" t="s">
        <v>176</v>
      </c>
      <c r="B43" s="116">
        <v>4</v>
      </c>
      <c r="C43" s="120" t="s">
        <v>155</v>
      </c>
      <c r="D43" s="128" t="str">
        <f t="array" aca="1" ref="D43" ca="1">IF($C43="-","",IF(ISBLANK(INDIRECT($C43)),"",INDIRECT($C43)))</f>
        <v/>
      </c>
    </row>
    <row r="44" spans="1:5">
      <c r="A44" s="116" t="s">
        <v>177</v>
      </c>
      <c r="B44" s="116">
        <v>4</v>
      </c>
      <c r="C44" s="120" t="s">
        <v>155</v>
      </c>
      <c r="D44" s="141" t="str">
        <f t="array" aca="1" ref="D44" ca="1">IF($C44="-","",IF(ISBLANK(INDIRECT($C44)),"",INDIRECT($C44))&amp;IF(OFFSET(INDIRECT($C44),0,2)&amp;OFFSET(INDIRECT($C44),0,3)="","","("&amp;OFFSET(INDIRECT($C44),0,2)&amp;OFFSET(INDIRECT($C44),0,3)&amp;")"))</f>
        <v/>
      </c>
    </row>
    <row r="45" spans="1:5">
      <c r="A45" s="116" t="s">
        <v>175</v>
      </c>
      <c r="B45" s="116">
        <v>5</v>
      </c>
      <c r="C45" s="120" t="s">
        <v>155</v>
      </c>
      <c r="D45" s="128" t="str">
        <f t="array" aca="1" ref="D45" ca="1">IF($C45="-","",IF(ISBLANK(INDIRECT($C45)),"",INDIRECT($C45)))</f>
        <v/>
      </c>
    </row>
    <row r="46" spans="1:5">
      <c r="A46" s="116" t="s">
        <v>176</v>
      </c>
      <c r="B46" s="116">
        <v>5</v>
      </c>
      <c r="C46" s="120" t="s">
        <v>155</v>
      </c>
      <c r="D46" s="128" t="str">
        <f t="array" aca="1" ref="D46" ca="1">IF($C46="-","",IF(ISBLANK(INDIRECT($C46)),"",INDIRECT($C46)))</f>
        <v/>
      </c>
    </row>
    <row r="47" spans="1:5">
      <c r="A47" s="116" t="s">
        <v>177</v>
      </c>
      <c r="B47" s="116">
        <v>5</v>
      </c>
      <c r="C47" s="120" t="s">
        <v>155</v>
      </c>
      <c r="D47" s="141" t="str">
        <f t="array" aca="1" ref="D47" ca="1">IF($C47="-","",IF(ISBLANK(INDIRECT($C47)),"",INDIRECT($C47))&amp;IF(OFFSET(INDIRECT($C47),0,2)&amp;OFFSET(INDIRECT($C47),0,3)="","","("&amp;OFFSET(INDIRECT($C47),0,2)&amp;OFFSET(INDIRECT($C47),0,3)&amp;")"))</f>
        <v/>
      </c>
    </row>
    <row r="48" spans="1:5">
      <c r="A48" s="116" t="s">
        <v>175</v>
      </c>
      <c r="B48" s="116">
        <v>6</v>
      </c>
      <c r="C48" s="120" t="s">
        <v>155</v>
      </c>
      <c r="D48" s="128" t="str">
        <f t="array" aca="1" ref="D48" ca="1">IF($C48="-","",IF(ISBLANK(INDIRECT($C48)),"",INDIRECT($C48)))</f>
        <v/>
      </c>
    </row>
    <row r="49" spans="1:4">
      <c r="A49" s="116" t="s">
        <v>176</v>
      </c>
      <c r="B49" s="116">
        <v>6</v>
      </c>
      <c r="C49" s="120" t="s">
        <v>155</v>
      </c>
      <c r="D49" s="128" t="str">
        <f t="array" aca="1" ref="D49" ca="1">IF($C49="-","",IF(ISBLANK(INDIRECT($C49)),"",INDIRECT($C49)))</f>
        <v/>
      </c>
    </row>
    <row r="50" spans="1:4">
      <c r="A50" s="116" t="s">
        <v>177</v>
      </c>
      <c r="B50" s="116">
        <v>6</v>
      </c>
      <c r="C50" s="120" t="s">
        <v>155</v>
      </c>
      <c r="D50" s="141" t="str">
        <f t="array" aca="1" ref="D50" ca="1">IF($C50="-","",IF(ISBLANK(INDIRECT($C50)),"",INDIRECT($C50))&amp;IF(OFFSET(INDIRECT($C50),0,2)&amp;OFFSET(INDIRECT($C50),0,3)="","","("&amp;OFFSET(INDIRECT($C50),0,2)&amp;OFFSET(INDIRECT($C50),0,3)&amp;")"))</f>
        <v/>
      </c>
    </row>
    <row r="51" spans="1:4">
      <c r="A51" s="116" t="s">
        <v>175</v>
      </c>
      <c r="B51" s="116">
        <v>7</v>
      </c>
      <c r="C51" s="120" t="s">
        <v>155</v>
      </c>
      <c r="D51" s="128" t="str">
        <f t="array" aca="1" ref="D51" ca="1">IF($C51="-","",IF(ISBLANK(INDIRECT($C51)),"",INDIRECT($C51)))</f>
        <v/>
      </c>
    </row>
    <row r="52" spans="1:4">
      <c r="A52" s="116" t="s">
        <v>176</v>
      </c>
      <c r="B52" s="116">
        <v>7</v>
      </c>
      <c r="C52" s="120" t="s">
        <v>155</v>
      </c>
      <c r="D52" s="128" t="str">
        <f t="array" aca="1" ref="D52" ca="1">IF($C52="-","",IF(ISBLANK(INDIRECT($C52)),"",INDIRECT($C52)))</f>
        <v/>
      </c>
    </row>
    <row r="53" spans="1:4">
      <c r="A53" s="116" t="s">
        <v>177</v>
      </c>
      <c r="B53" s="116">
        <v>7</v>
      </c>
      <c r="C53" s="120" t="s">
        <v>155</v>
      </c>
      <c r="D53" s="141" t="str">
        <f t="array" aca="1" ref="D53" ca="1">IF($C53="-","",IF(ISBLANK(INDIRECT($C53)),"",INDIRECT($C53))&amp;IF(OFFSET(INDIRECT($C53),0,2)&amp;OFFSET(INDIRECT($C53),0,3)="","","("&amp;OFFSET(INDIRECT($C53),0,2)&amp;OFFSET(INDIRECT($C53),0,3)&amp;")"))</f>
        <v/>
      </c>
    </row>
    <row r="54" spans="1:4">
      <c r="A54" s="116" t="s">
        <v>175</v>
      </c>
      <c r="B54" s="116">
        <v>8</v>
      </c>
      <c r="C54" s="120" t="s">
        <v>155</v>
      </c>
      <c r="D54" s="128" t="str">
        <f t="array" aca="1" ref="D54" ca="1">IF($C54="-","",IF(ISBLANK(INDIRECT($C54)),"",INDIRECT($C54)))</f>
        <v/>
      </c>
    </row>
    <row r="55" spans="1:4">
      <c r="A55" s="116" t="s">
        <v>176</v>
      </c>
      <c r="B55" s="116">
        <v>8</v>
      </c>
      <c r="C55" s="120" t="s">
        <v>155</v>
      </c>
      <c r="D55" s="128" t="str">
        <f t="array" aca="1" ref="D55" ca="1">IF($C55="-","",IF(ISBLANK(INDIRECT($C55)),"",INDIRECT($C55)))</f>
        <v/>
      </c>
    </row>
    <row r="56" spans="1:4">
      <c r="A56" s="116" t="s">
        <v>177</v>
      </c>
      <c r="B56" s="116">
        <v>8</v>
      </c>
      <c r="C56" s="120" t="s">
        <v>155</v>
      </c>
      <c r="D56" s="141" t="str">
        <f t="array" aca="1" ref="D56" ca="1">IF($C56="-","",IF(ISBLANK(INDIRECT($C56)),"",INDIRECT($C56))&amp;IF(OFFSET(INDIRECT($C56),0,2)&amp;OFFSET(INDIRECT($C56),0,3)="","","("&amp;OFFSET(INDIRECT($C56),0,2)&amp;OFFSET(INDIRECT($C56),0,3)&amp;")"))</f>
        <v/>
      </c>
    </row>
    <row r="57" spans="1:4">
      <c r="A57" s="116" t="s">
        <v>175</v>
      </c>
      <c r="B57" s="116">
        <v>9</v>
      </c>
      <c r="C57" s="120" t="s">
        <v>155</v>
      </c>
      <c r="D57" s="128" t="str">
        <f t="array" aca="1" ref="D57" ca="1">IF($C57="-","",IF(ISBLANK(INDIRECT($C57)),"",INDIRECT($C57)))</f>
        <v/>
      </c>
    </row>
    <row r="58" spans="1:4">
      <c r="A58" s="116" t="s">
        <v>176</v>
      </c>
      <c r="B58" s="116">
        <v>9</v>
      </c>
      <c r="C58" s="120" t="s">
        <v>155</v>
      </c>
      <c r="D58" s="128" t="str">
        <f t="array" aca="1" ref="D58" ca="1">IF($C58="-","",IF(ISBLANK(INDIRECT($C58)),"",INDIRECT($C58)))</f>
        <v/>
      </c>
    </row>
    <row r="59" spans="1:4">
      <c r="A59" s="116" t="s">
        <v>177</v>
      </c>
      <c r="B59" s="116">
        <v>9</v>
      </c>
      <c r="C59" s="120" t="s">
        <v>155</v>
      </c>
      <c r="D59" s="141" t="str">
        <f t="array" aca="1" ref="D59" ca="1">IF($C59="-","",IF(ISBLANK(INDIRECT($C59)),"",INDIRECT($C59))&amp;IF(OFFSET(INDIRECT($C59),0,2)&amp;OFFSET(INDIRECT($C59),0,3)="","","("&amp;OFFSET(INDIRECT($C59),0,2)&amp;OFFSET(INDIRECT($C59),0,3)&amp;")"))</f>
        <v/>
      </c>
    </row>
    <row r="60" spans="1:4">
      <c r="A60" s="116" t="s">
        <v>175</v>
      </c>
      <c r="B60" s="116">
        <v>10</v>
      </c>
      <c r="C60" s="120" t="s">
        <v>155</v>
      </c>
      <c r="D60" s="128" t="str">
        <f t="array" aca="1" ref="D60" ca="1">IF($C60="-","",IF(ISBLANK(INDIRECT($C60)),"",INDIRECT($C60)))</f>
        <v/>
      </c>
    </row>
    <row r="61" spans="1:4">
      <c r="A61" s="116" t="s">
        <v>176</v>
      </c>
      <c r="B61" s="116">
        <v>10</v>
      </c>
      <c r="C61" s="120" t="s">
        <v>155</v>
      </c>
      <c r="D61" s="128" t="str">
        <f t="array" aca="1" ref="D61" ca="1">IF($C61="-","",IF(ISBLANK(INDIRECT($C61)),"",INDIRECT($C61)))</f>
        <v/>
      </c>
    </row>
    <row r="62" spans="1:4">
      <c r="A62" s="116" t="s">
        <v>177</v>
      </c>
      <c r="B62" s="116">
        <v>10</v>
      </c>
      <c r="C62" s="120" t="s">
        <v>155</v>
      </c>
      <c r="D62" s="141" t="str">
        <f t="array" aca="1" ref="D62" ca="1">IF($C62="-","",IF(ISBLANK(INDIRECT($C62)),"",INDIRECT($C62))&amp;IF(OFFSET(INDIRECT($C62),0,2)&amp;OFFSET(INDIRECT($C62),0,3)="","","("&amp;OFFSET(INDIRECT($C62),0,2)&amp;OFFSET(INDIRECT($C62),0,3)&amp;")"))</f>
        <v/>
      </c>
    </row>
    <row r="63" spans="1:4">
      <c r="A63" s="116" t="s">
        <v>175</v>
      </c>
      <c r="B63" s="116">
        <v>11</v>
      </c>
      <c r="C63" s="120" t="s">
        <v>155</v>
      </c>
      <c r="D63" s="128" t="str">
        <f t="array" aca="1" ref="D63" ca="1">IF($C63="-","",IF(ISBLANK(INDIRECT($C63)),"",INDIRECT($C63)))</f>
        <v/>
      </c>
    </row>
    <row r="64" spans="1:4">
      <c r="A64" s="116" t="s">
        <v>176</v>
      </c>
      <c r="B64" s="116">
        <v>11</v>
      </c>
      <c r="C64" s="120" t="s">
        <v>155</v>
      </c>
      <c r="D64" s="128" t="str">
        <f t="array" aca="1" ref="D64" ca="1">IF($C64="-","",IF(ISBLANK(INDIRECT($C64)),"",INDIRECT($C64)))</f>
        <v/>
      </c>
    </row>
    <row r="65" spans="1:4">
      <c r="A65" s="116" t="s">
        <v>177</v>
      </c>
      <c r="B65" s="116">
        <v>11</v>
      </c>
      <c r="C65" s="120" t="s">
        <v>155</v>
      </c>
      <c r="D65" s="141" t="str">
        <f t="array" aca="1" ref="D65" ca="1">IF($C65="-","",IF(ISBLANK(INDIRECT($C65)),"",INDIRECT($C65))&amp;IF(OFFSET(INDIRECT($C65),0,2)&amp;OFFSET(INDIRECT($C65),0,3)="","","("&amp;OFFSET(INDIRECT($C65),0,2)&amp;OFFSET(INDIRECT($C65),0,3)&amp;")"))</f>
        <v/>
      </c>
    </row>
    <row r="66" spans="1:4">
      <c r="A66" s="116" t="s">
        <v>175</v>
      </c>
      <c r="B66" s="116">
        <v>12</v>
      </c>
      <c r="C66" s="120" t="s">
        <v>155</v>
      </c>
      <c r="D66" s="128" t="str">
        <f t="array" aca="1" ref="D66" ca="1">IF($C66="-","",IF(ISBLANK(INDIRECT($C66)),"",INDIRECT($C66)))</f>
        <v/>
      </c>
    </row>
    <row r="67" spans="1:4">
      <c r="A67" s="116" t="s">
        <v>176</v>
      </c>
      <c r="B67" s="116">
        <v>12</v>
      </c>
      <c r="C67" s="120" t="s">
        <v>155</v>
      </c>
      <c r="D67" s="128" t="str">
        <f t="array" aca="1" ref="D67" ca="1">IF($C67="-","",IF(ISBLANK(INDIRECT($C67)),"",INDIRECT($C67)))</f>
        <v/>
      </c>
    </row>
    <row r="68" spans="1:4">
      <c r="A68" s="116" t="s">
        <v>177</v>
      </c>
      <c r="B68" s="116">
        <v>12</v>
      </c>
      <c r="C68" s="120" t="s">
        <v>155</v>
      </c>
      <c r="D68" s="141" t="str">
        <f t="array" aca="1" ref="D68" ca="1">IF($C68="-","",IF(ISBLANK(INDIRECT($C68)),"",INDIRECT($C68))&amp;IF(OFFSET(INDIRECT($C68),0,2)&amp;OFFSET(INDIRECT($C68),0,3)="","","("&amp;OFFSET(INDIRECT($C68),0,2)&amp;OFFSET(INDIRECT($C68),0,3)&amp;")"))</f>
        <v/>
      </c>
    </row>
    <row r="69" spans="1:4">
      <c r="A69" s="116" t="s">
        <v>175</v>
      </c>
      <c r="B69" s="116">
        <v>13</v>
      </c>
      <c r="C69" s="120" t="s">
        <v>155</v>
      </c>
      <c r="D69" s="128" t="str">
        <f t="array" aca="1" ref="D69" ca="1">IF($C69="-","",IF(ISBLANK(INDIRECT($C69)),"",INDIRECT($C69)))</f>
        <v/>
      </c>
    </row>
    <row r="70" spans="1:4">
      <c r="A70" s="116" t="s">
        <v>176</v>
      </c>
      <c r="B70" s="116">
        <v>13</v>
      </c>
      <c r="C70" s="120" t="s">
        <v>155</v>
      </c>
      <c r="D70" s="128" t="str">
        <f t="array" aca="1" ref="D70" ca="1">IF($C70="-","",IF(ISBLANK(INDIRECT($C70)),"",INDIRECT($C70)))</f>
        <v/>
      </c>
    </row>
    <row r="71" spans="1:4">
      <c r="A71" s="116" t="s">
        <v>177</v>
      </c>
      <c r="B71" s="116">
        <v>13</v>
      </c>
      <c r="C71" s="120" t="s">
        <v>155</v>
      </c>
      <c r="D71" s="141" t="str">
        <f t="array" aca="1" ref="D71" ca="1">IF($C71="-","",IF(ISBLANK(INDIRECT($C71)),"",INDIRECT($C71))&amp;IF(OFFSET(INDIRECT($C71),0,2)&amp;OFFSET(INDIRECT($C71),0,3)="","","("&amp;OFFSET(INDIRECT($C71),0,2)&amp;OFFSET(INDIRECT($C71),0,3)&amp;")"))</f>
        <v/>
      </c>
    </row>
    <row r="72" spans="1:4">
      <c r="A72" s="116" t="s">
        <v>175</v>
      </c>
      <c r="B72" s="116">
        <v>14</v>
      </c>
      <c r="C72" s="120" t="s">
        <v>155</v>
      </c>
      <c r="D72" s="128" t="str">
        <f t="array" aca="1" ref="D72" ca="1">IF($C72="-","",IF(ISBLANK(INDIRECT($C72)),"",INDIRECT($C72)))</f>
        <v/>
      </c>
    </row>
    <row r="73" spans="1:4">
      <c r="A73" s="116" t="s">
        <v>176</v>
      </c>
      <c r="B73" s="116">
        <v>14</v>
      </c>
      <c r="C73" s="120" t="s">
        <v>155</v>
      </c>
      <c r="D73" s="128" t="str">
        <f t="array" aca="1" ref="D73" ca="1">IF($C73="-","",IF(ISBLANK(INDIRECT($C73)),"",INDIRECT($C73)))</f>
        <v/>
      </c>
    </row>
    <row r="74" spans="1:4">
      <c r="A74" s="116" t="s">
        <v>177</v>
      </c>
      <c r="B74" s="116">
        <v>14</v>
      </c>
      <c r="C74" s="120" t="s">
        <v>155</v>
      </c>
      <c r="D74" s="141" t="str">
        <f t="array" aca="1" ref="D74" ca="1">IF($C74="-","",IF(ISBLANK(INDIRECT($C74)),"",INDIRECT($C74))&amp;IF(OFFSET(INDIRECT($C74),0,2)&amp;OFFSET(INDIRECT($C74),0,3)="","","("&amp;OFFSET(INDIRECT($C74),0,2)&amp;OFFSET(INDIRECT($C74),0,3)&amp;")"))</f>
        <v/>
      </c>
    </row>
    <row r="75" spans="1:4">
      <c r="A75" s="116" t="s">
        <v>175</v>
      </c>
      <c r="B75" s="116">
        <v>15</v>
      </c>
      <c r="C75" s="120" t="s">
        <v>155</v>
      </c>
      <c r="D75" s="128" t="str">
        <f t="array" aca="1" ref="D75" ca="1">IF($C75="-","",IF(ISBLANK(INDIRECT($C75)),"",INDIRECT($C75)))</f>
        <v/>
      </c>
    </row>
    <row r="76" spans="1:4">
      <c r="A76" s="116" t="s">
        <v>176</v>
      </c>
      <c r="B76" s="116">
        <v>15</v>
      </c>
      <c r="C76" s="120" t="s">
        <v>155</v>
      </c>
      <c r="D76" s="128" t="str">
        <f t="array" aca="1" ref="D76" ca="1">IF($C76="-","",IF(ISBLANK(INDIRECT($C76)),"",INDIRECT($C76)))</f>
        <v/>
      </c>
    </row>
    <row r="77" spans="1:4">
      <c r="A77" s="121" t="s">
        <v>177</v>
      </c>
      <c r="B77" s="121">
        <v>15</v>
      </c>
      <c r="C77" s="120" t="s">
        <v>155</v>
      </c>
      <c r="D77" s="123" t="str">
        <f t="array" aca="1" ref="D77" ca="1">IF($C77="-","",IF(ISBLANK(INDIRECT($C77)),"",INDIRECT($C77))&amp;IF(OFFSET(INDIRECT($C77),0,2)&amp;OFFSET(INDIRECT($C77),0,3)="","","("&amp;OFFSET(INDIRECT($C77),0,2)&amp;OFFSET(INDIRECT($C77),0,3)&amp;")"))</f>
        <v/>
      </c>
    </row>
    <row r="78" spans="1:4">
      <c r="A78" s="138" t="s">
        <v>178</v>
      </c>
      <c r="B78" s="142"/>
      <c r="C78" s="143" t="s">
        <v>256</v>
      </c>
      <c r="D78" s="124" t="str">
        <f t="array" aca="1" ref="D78" ca="1">IF($C78="-","",IF(ISBLANK(INDIRECT($C78)),"",INDIRECT($C78)))</f>
        <v/>
      </c>
    </row>
    <row r="79" spans="1:4">
      <c r="A79" s="116" t="s">
        <v>179</v>
      </c>
      <c r="B79" s="117"/>
      <c r="C79" s="118" t="s">
        <v>425</v>
      </c>
      <c r="D79" s="119" t="str">
        <f t="array" aca="1" ref="D79" ca="1">IF($C79="-","",IF(ISBLANK(INDIRECT($C79)),"",INDIRECT($C79)))</f>
        <v/>
      </c>
    </row>
    <row r="80" spans="1:4">
      <c r="A80" s="116" t="s">
        <v>180</v>
      </c>
      <c r="B80" s="117"/>
      <c r="C80" s="118" t="s">
        <v>257</v>
      </c>
      <c r="D80" s="119" t="str">
        <f t="array" aca="1" ref="D80" ca="1">IF($C80="-","",IF(ISBLANK(INDIRECT($C80)),"",INDIRECT($C80)))</f>
        <v/>
      </c>
    </row>
    <row r="81" spans="1:4">
      <c r="A81" s="116" t="s">
        <v>181</v>
      </c>
      <c r="B81" s="117"/>
      <c r="C81" s="118" t="s">
        <v>258</v>
      </c>
      <c r="D81" s="119" t="str">
        <f t="array" aca="1" ref="D81" ca="1">IF($C81="-","",IF(ISBLANK(INDIRECT($C81)),"",INDIRECT($C81)))</f>
        <v/>
      </c>
    </row>
    <row r="82" spans="1:4">
      <c r="A82" s="116" t="s">
        <v>182</v>
      </c>
      <c r="B82" s="117"/>
      <c r="C82" s="118" t="s">
        <v>259</v>
      </c>
      <c r="D82" s="141" t="str">
        <f t="array" aca="1" ref="D82" ca="1">IF($C82="-","",IF(ISBLANK(INDIRECT($C82)),"",INDIRECT($C82)&amp;"-"&amp;OFFSET(INDIRECT($C82),0,2)))</f>
        <v/>
      </c>
    </row>
    <row r="83" spans="1:4">
      <c r="A83" s="116" t="s">
        <v>183</v>
      </c>
      <c r="B83" s="117"/>
      <c r="C83" s="118" t="s">
        <v>260</v>
      </c>
      <c r="D83" s="119" t="str">
        <f t="array" aca="1" ref="D83" ca="1">IF($C83="-","",IF(ISBLANK(INDIRECT($C83)),"",INDIRECT($C83)))</f>
        <v>選択してください。</v>
      </c>
    </row>
    <row r="84" spans="1:4">
      <c r="A84" s="116" t="s">
        <v>184</v>
      </c>
      <c r="B84" s="117"/>
      <c r="C84" s="118" t="s">
        <v>261</v>
      </c>
      <c r="D84" s="119" t="str">
        <f t="array" aca="1" ref="D84" ca="1">IF($C84="-","",IF(ISBLANK(INDIRECT($C84)),"",INDIRECT($C84)))</f>
        <v/>
      </c>
    </row>
    <row r="85" spans="1:4">
      <c r="A85" s="116" t="s">
        <v>185</v>
      </c>
      <c r="B85" s="117"/>
      <c r="C85" s="118" t="s">
        <v>262</v>
      </c>
      <c r="D85" s="119" t="str">
        <f t="array" aca="1" ref="D85" ca="1">IF($C85="-","",IF(ISBLANK(INDIRECT($C85)),"",INDIRECT($C85)))</f>
        <v/>
      </c>
    </row>
    <row r="86" spans="1:4">
      <c r="A86" s="116" t="s">
        <v>186</v>
      </c>
      <c r="B86" s="117"/>
      <c r="C86" s="118" t="s">
        <v>426</v>
      </c>
      <c r="D86" s="119" t="str">
        <f t="array" aca="1" ref="D86" ca="1">IF($C86="-","",IF(ISBLANK(INDIRECT($C86)),"",INDIRECT($C86)))</f>
        <v/>
      </c>
    </row>
    <row r="87" spans="1:4">
      <c r="A87" s="116" t="s">
        <v>187</v>
      </c>
      <c r="B87" s="117"/>
      <c r="C87" s="120" t="s">
        <v>155</v>
      </c>
      <c r="D87" s="119" t="str">
        <f t="array" aca="1" ref="D87" ca="1">IF($C87="-","",IF(ISBLANK(INDIRECT($C87)),"",INDIRECT($C87)))</f>
        <v/>
      </c>
    </row>
    <row r="88" spans="1:4">
      <c r="A88" s="119" t="s">
        <v>188</v>
      </c>
      <c r="B88" s="127"/>
      <c r="C88" s="120" t="s">
        <v>155</v>
      </c>
      <c r="D88" s="119" t="str">
        <f t="array" aca="1" ref="D88" ca="1">IF($C88="-","",IF(ISBLANK(INDIRECT($C88)),"",INDIRECT($C88)))</f>
        <v/>
      </c>
    </row>
    <row r="89" spans="1:4">
      <c r="A89" s="144" t="s">
        <v>189</v>
      </c>
      <c r="B89" s="145"/>
      <c r="C89" s="146" t="s">
        <v>155</v>
      </c>
      <c r="D89" s="147" t="str">
        <f t="array" aca="1" ref="D89" ca="1">IF($C89="-","",IF(ISBLANK(INDIRECT($C89)),"",INDIRECT($C89)))</f>
        <v/>
      </c>
    </row>
    <row r="90" spans="1:4">
      <c r="A90" s="116" t="s">
        <v>190</v>
      </c>
      <c r="B90" s="117"/>
      <c r="C90" s="118" t="s">
        <v>256</v>
      </c>
      <c r="D90" s="119" t="str">
        <f t="array" aca="1" ref="D90" ca="1">IF($C90="-","",IF(ISBLANK(INDIRECT($C90)),"",INDIRECT($C90)))</f>
        <v/>
      </c>
    </row>
    <row r="91" spans="1:4">
      <c r="A91" s="130" t="s">
        <v>191</v>
      </c>
      <c r="B91" s="131"/>
      <c r="C91" s="148" t="s">
        <v>155</v>
      </c>
      <c r="D91" s="130" t="str">
        <f t="array" aca="1" ref="D91" ca="1">IF($C91="-","",IF(ISBLANK(INDIRECT($C91)),"",INDIRECT($C91)))</f>
        <v/>
      </c>
    </row>
    <row r="92" spans="1:4">
      <c r="A92" s="138" t="s">
        <v>192</v>
      </c>
      <c r="B92" s="142"/>
      <c r="C92" s="126" t="s">
        <v>155</v>
      </c>
      <c r="D92" s="149" t="str">
        <f ca="1">IF($C92="-","",IF(ISBLANK(INDIRECT($C92)),"",(INDIRECT($C92)&amp;IF(ISBLANK(OFFSET(INDIRECT($C92),1,0)),"","("&amp;OFFSET(INDIRECT($C92),1,0)&amp;")"))))</f>
        <v/>
      </c>
    </row>
    <row r="93" spans="1:4">
      <c r="A93" s="116" t="s">
        <v>193</v>
      </c>
      <c r="B93" s="117"/>
      <c r="C93" s="120" t="s">
        <v>155</v>
      </c>
      <c r="D93" s="141" t="str">
        <f t="array" aca="1" ref="D93" ca="1">IF($C93="-","",IF(ISBLANK(INDIRECT($C93)),"",INDIRECT($C93)&amp;"-"&amp;OFFSET(INDIRECT($C93),0,2)))</f>
        <v/>
      </c>
    </row>
    <row r="94" spans="1:4">
      <c r="A94" s="116" t="s">
        <v>194</v>
      </c>
      <c r="B94" s="117"/>
      <c r="C94" s="120" t="s">
        <v>155</v>
      </c>
      <c r="D94" s="119" t="str">
        <f t="array" aca="1" ref="D94" ca="1">IF($C94="-","",IF(ISBLANK(INDIRECT($C94)),"",INDIRECT($C94)))</f>
        <v/>
      </c>
    </row>
    <row r="95" spans="1:4">
      <c r="A95" s="116" t="s">
        <v>195</v>
      </c>
      <c r="B95" s="117"/>
      <c r="C95" s="120" t="s">
        <v>155</v>
      </c>
      <c r="D95" s="119" t="str">
        <f t="array" aca="1" ref="D95" ca="1">IF($C95="-","",IF(ISBLANK(INDIRECT($C95)),"",INDIRECT($C95)))</f>
        <v/>
      </c>
    </row>
    <row r="96" spans="1:4">
      <c r="A96" s="121" t="s">
        <v>196</v>
      </c>
      <c r="B96" s="122"/>
      <c r="C96" s="148" t="s">
        <v>155</v>
      </c>
      <c r="D96" s="130" t="str">
        <f t="array" aca="1" ref="D96" ca="1">IF($C96="-","",IF(ISBLANK(INDIRECT($C96)),"",INDIRECT($C96)))</f>
        <v/>
      </c>
    </row>
    <row r="97" spans="1:4">
      <c r="A97" s="138" t="s">
        <v>428</v>
      </c>
      <c r="B97" s="142"/>
      <c r="C97" s="126" t="s">
        <v>452</v>
      </c>
      <c r="D97" s="149" t="str">
        <f t="array" aca="1" ref="D97" ca="1">IF($C97="-","",IF(ISBLANK(INDIRECT($C97)),"",INDIRECT($C97)&amp;"-"&amp;OFFSET(INDIRECT($C97),0,2)))</f>
        <v/>
      </c>
    </row>
    <row r="98" spans="1:4">
      <c r="A98" s="116" t="s">
        <v>429</v>
      </c>
      <c r="B98" s="117"/>
      <c r="C98" s="120" t="s">
        <v>453</v>
      </c>
      <c r="D98" s="141" t="str">
        <f t="array" aca="1" ref="D98" ca="1">IF($C98="-","",IF(ISBLANK(INDIRECT($C98)),"",INDIRECT($C98)&amp;OFFSET(INDIRECT($C98),0,1)))</f>
        <v>選択してください。</v>
      </c>
    </row>
    <row r="99" spans="1:4">
      <c r="A99" s="116" t="s">
        <v>430</v>
      </c>
      <c r="B99" s="117"/>
      <c r="C99" s="120" t="s">
        <v>454</v>
      </c>
      <c r="D99" s="119" t="str">
        <f t="array" aca="1" ref="D99" ca="1">IF($C99="-","",IF(ISBLANK(INDIRECT($C99)),"",INDIRECT($C99)))</f>
        <v/>
      </c>
    </row>
    <row r="100" spans="1:4">
      <c r="A100" s="116" t="s">
        <v>431</v>
      </c>
      <c r="B100" s="117"/>
      <c r="C100" s="120" t="s">
        <v>455</v>
      </c>
      <c r="D100" s="119" t="str">
        <f t="array" aca="1" ref="D100" ca="1">IF($C100="-","",IF(ISBLANK(INDIRECT($C100)),"",INDIRECT($C100)))</f>
        <v/>
      </c>
    </row>
    <row r="101" spans="1:4">
      <c r="A101" s="116" t="s">
        <v>432</v>
      </c>
      <c r="B101" s="117"/>
      <c r="C101" s="120" t="s">
        <v>155</v>
      </c>
      <c r="D101" s="119" t="str">
        <f t="array" aca="1" ref="D101" ca="1">IF($C101="-","",IF(ISBLANK(INDIRECT($C101)),"",INDIRECT($C101)))</f>
        <v/>
      </c>
    </row>
    <row r="102" spans="1:4">
      <c r="A102" s="116" t="s">
        <v>433</v>
      </c>
      <c r="B102" s="117"/>
      <c r="C102" s="120" t="s">
        <v>427</v>
      </c>
      <c r="D102" s="119" t="str">
        <f t="array" aca="1" ref="D102" ca="1">IF($C102="-","",IF(ISBLANK(INDIRECT($C102)),"",INDIRECT($C102)))</f>
        <v/>
      </c>
    </row>
    <row r="103" spans="1:4">
      <c r="A103" s="116" t="s">
        <v>434</v>
      </c>
      <c r="B103" s="117"/>
      <c r="C103" s="120" t="s">
        <v>456</v>
      </c>
      <c r="D103" s="119" t="str">
        <f t="array" aca="1" ref="D103" ca="1">IF($C103="-","",IF(ISBLANK(INDIRECT($C103)),"",INDIRECT($C103)))</f>
        <v/>
      </c>
    </row>
    <row r="104" spans="1:4">
      <c r="A104" s="116" t="s">
        <v>435</v>
      </c>
      <c r="B104" s="117"/>
      <c r="C104" s="120" t="s">
        <v>155</v>
      </c>
      <c r="D104" s="119" t="str">
        <f t="array" aca="1" ref="D104" ca="1">IF($C104="-","",IF(ISBLANK(INDIRECT($C104)),"",INDIRECT($C104)))</f>
        <v/>
      </c>
    </row>
    <row r="105" spans="1:4" ht="18.600000000000001" thickBot="1">
      <c r="A105" s="150" t="s">
        <v>436</v>
      </c>
      <c r="B105" s="151"/>
      <c r="C105" s="152" t="s">
        <v>457</v>
      </c>
      <c r="D105" s="153" t="str">
        <f t="array" aca="1" ref="D105" ca="1">IF($C105="-","",IF(ISBLANK(INDIRECT($C105)),"",INDIRECT($C105)))</f>
        <v/>
      </c>
    </row>
    <row r="106" spans="1:4">
      <c r="A106" s="154" t="s">
        <v>437</v>
      </c>
      <c r="B106" s="155"/>
      <c r="C106" s="156"/>
      <c r="D106" s="157">
        <v>1</v>
      </c>
    </row>
    <row r="107" spans="1:4">
      <c r="A107" s="158" t="s">
        <v>438</v>
      </c>
      <c r="B107" s="117"/>
      <c r="C107" s="120" t="s">
        <v>263</v>
      </c>
      <c r="D107" s="159" t="str">
        <f t="array" aca="1" ref="D107" ca="1">IF($C107="-","",IF(ISBLANK(INDIRECT($C107)),"",INDIRECT($C107)))</f>
        <v/>
      </c>
    </row>
    <row r="108" spans="1:4">
      <c r="A108" s="158" t="s">
        <v>439</v>
      </c>
      <c r="B108" s="117"/>
      <c r="C108" s="120" t="s">
        <v>155</v>
      </c>
      <c r="D108" s="159" t="str">
        <f t="array" aca="1" ref="D108" ca="1">IF($C108="-","",IF(ISBLANK(INDIRECT($C108)),"",INDIRECT($C108)))</f>
        <v/>
      </c>
    </row>
    <row r="109" spans="1:4" ht="18.600000000000001" thickBot="1">
      <c r="A109" s="160" t="s">
        <v>264</v>
      </c>
      <c r="B109" s="151"/>
      <c r="C109" s="152" t="s">
        <v>155</v>
      </c>
      <c r="D109" s="161" t="str">
        <f t="array" aca="1" ref="D109" ca="1">IF($C109="-","",IF(ISBLANK(INDIRECT($C109)),"",INDIRECT($C109)))</f>
        <v/>
      </c>
    </row>
  </sheetData>
  <sheetProtection algorithmName="SHA-512" hashValue="5E5yRzKl0AeHog7RHJ0SjOX0ixYgszara2wzpKWJKRaPxatDwtEsZ8yS+kPcT7+pwyqtpyqpipib2ieVukfYxg==" saltValue="IdocrVZ02rB4TH/0iNz1Bw==" spinCount="100000" sheet="1" objects="1" scenarios="1"/>
  <phoneticPr fontId="24"/>
  <conditionalFormatting sqref="D1:D1048576">
    <cfRule type="expression" dxfId="4" priority="1">
      <formula>$C1="-"</formula>
    </cfRule>
  </conditionalFormatting>
  <conditionalFormatting sqref="E2">
    <cfRule type="expression" dxfId="3" priority="26">
      <formula>$C2="-"</formula>
    </cfRule>
  </conditionalFormatting>
  <conditionalFormatting sqref="F15">
    <cfRule type="expression" dxfId="2" priority="21">
      <formula>$C15="-"</formula>
    </cfRule>
  </conditionalFormatting>
  <conditionalFormatting sqref="G3:G4">
    <cfRule type="expression" dxfId="1" priority="20">
      <formula>$C3="-"</formula>
    </cfRule>
  </conditionalFormatting>
  <pageMargins left="0.7" right="0.7" top="0.75" bottom="0.75" header="0.3" footer="0.3"/>
  <pageSetup paperSize="9" scale="63"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4"/>
  <sheetViews>
    <sheetView tabSelected="1" view="pageBreakPreview" zoomScaleNormal="100" zoomScaleSheetLayoutView="100" workbookViewId="0">
      <selection activeCell="L13" sqref="L13"/>
    </sheetView>
  </sheetViews>
  <sheetFormatPr defaultColWidth="8.69921875" defaultRowHeight="18"/>
  <cols>
    <col min="1" max="8" width="9.19921875" style="5" customWidth="1"/>
    <col min="9" max="9" width="15.09765625" style="5" customWidth="1"/>
  </cols>
  <sheetData>
    <row r="1" spans="1:9" ht="39.75" customHeight="1">
      <c r="A1" s="687" t="s">
        <v>661</v>
      </c>
      <c r="B1" s="688"/>
      <c r="C1" s="688"/>
      <c r="D1" s="688"/>
      <c r="E1" s="688"/>
      <c r="F1" s="688"/>
      <c r="G1" s="688"/>
      <c r="H1" s="688"/>
      <c r="I1" s="688"/>
    </row>
    <row r="2" spans="1:9" ht="5.25" customHeight="1">
      <c r="H2" s="6"/>
      <c r="I2" s="6"/>
    </row>
    <row r="3" spans="1:9" ht="18.75" customHeight="1">
      <c r="A3" s="7" t="s">
        <v>207</v>
      </c>
      <c r="H3" s="6"/>
      <c r="I3" s="6"/>
    </row>
    <row r="4" spans="1:9" ht="5.25" customHeight="1"/>
    <row r="5" spans="1:9">
      <c r="A5" s="260" t="s">
        <v>208</v>
      </c>
      <c r="B5" s="11"/>
      <c r="C5" s="11"/>
      <c r="D5" s="11"/>
      <c r="E5" s="11"/>
      <c r="F5" s="11"/>
      <c r="G5" s="11"/>
      <c r="H5" s="11"/>
      <c r="I5" s="12"/>
    </row>
    <row r="6" spans="1:9">
      <c r="A6" s="264" t="s">
        <v>511</v>
      </c>
      <c r="B6" s="265"/>
      <c r="C6" s="265"/>
      <c r="E6" s="265"/>
      <c r="F6" s="265"/>
      <c r="G6" s="265"/>
      <c r="H6" s="265"/>
      <c r="I6" s="266"/>
    </row>
    <row r="7" spans="1:9">
      <c r="A7" s="261" t="s">
        <v>512</v>
      </c>
      <c r="B7" s="262"/>
      <c r="C7" s="262"/>
      <c r="D7" s="262"/>
      <c r="E7" s="262"/>
      <c r="F7" s="262"/>
      <c r="G7" s="262"/>
      <c r="H7" s="262"/>
      <c r="I7" s="263"/>
    </row>
    <row r="8" spans="1:9">
      <c r="A8" s="261" t="s">
        <v>209</v>
      </c>
      <c r="B8" s="262"/>
      <c r="C8" s="262"/>
      <c r="D8" s="262"/>
      <c r="E8" s="262"/>
      <c r="F8" s="262"/>
      <c r="G8" s="262"/>
      <c r="H8" s="262"/>
      <c r="I8" s="263"/>
    </row>
    <row r="9" spans="1:9" ht="18.600000000000001" customHeight="1">
      <c r="A9" s="264" t="s">
        <v>210</v>
      </c>
      <c r="B9" s="265"/>
      <c r="C9" s="265"/>
      <c r="D9" s="265"/>
      <c r="E9" s="265"/>
      <c r="F9" s="265"/>
      <c r="G9" s="265"/>
      <c r="H9" s="265"/>
      <c r="I9" s="266"/>
    </row>
    <row r="10" spans="1:9" ht="18.600000000000001" customHeight="1">
      <c r="A10" s="8" t="s">
        <v>211</v>
      </c>
      <c r="I10" s="9"/>
    </row>
    <row r="11" spans="1:9" ht="18.600000000000001" customHeight="1">
      <c r="A11" s="261" t="s">
        <v>212</v>
      </c>
      <c r="B11" s="262"/>
      <c r="C11" s="262"/>
      <c r="D11" s="262"/>
      <c r="E11" s="262"/>
      <c r="F11" s="262"/>
      <c r="G11" s="262"/>
      <c r="H11" s="262"/>
      <c r="I11" s="263"/>
    </row>
    <row r="12" spans="1:9" ht="18.75" customHeight="1">
      <c r="A12" s="267" t="s">
        <v>503</v>
      </c>
      <c r="B12" s="265"/>
      <c r="C12" s="265"/>
      <c r="D12" s="265"/>
      <c r="E12" s="265"/>
      <c r="F12" s="265"/>
      <c r="G12" s="265"/>
      <c r="H12" s="265"/>
      <c r="I12" s="266"/>
    </row>
    <row r="13" spans="1:9">
      <c r="A13" s="268" t="s">
        <v>686</v>
      </c>
      <c r="B13" s="262"/>
      <c r="C13" s="262"/>
      <c r="D13" s="262"/>
      <c r="E13" s="262"/>
      <c r="F13" s="262"/>
      <c r="G13" s="262"/>
      <c r="H13" s="262"/>
      <c r="I13" s="263"/>
    </row>
    <row r="14" spans="1:9" ht="18.75" customHeight="1">
      <c r="A14" s="267" t="s">
        <v>504</v>
      </c>
      <c r="B14" s="265"/>
      <c r="C14" s="265"/>
      <c r="D14" s="265"/>
      <c r="E14" s="265"/>
      <c r="F14" s="265"/>
      <c r="G14" s="265"/>
      <c r="H14" s="265"/>
      <c r="I14" s="266"/>
    </row>
    <row r="15" spans="1:9">
      <c r="A15" s="261" t="s">
        <v>687</v>
      </c>
      <c r="B15" s="262"/>
      <c r="C15" s="262"/>
      <c r="D15" s="262"/>
      <c r="E15" s="262"/>
      <c r="F15" s="262"/>
      <c r="G15" s="262"/>
      <c r="H15" s="262"/>
      <c r="I15" s="263"/>
    </row>
    <row r="16" spans="1:9">
      <c r="A16" s="264" t="s">
        <v>213</v>
      </c>
      <c r="B16" s="265"/>
      <c r="C16" s="265"/>
      <c r="D16" s="265"/>
      <c r="E16" s="265"/>
      <c r="F16" s="265"/>
      <c r="G16" s="265"/>
      <c r="H16" s="265"/>
      <c r="I16" s="266"/>
    </row>
    <row r="17" spans="1:9">
      <c r="A17" s="269" t="s">
        <v>214</v>
      </c>
      <c r="B17" s="270"/>
      <c r="C17" s="270"/>
      <c r="D17" s="270"/>
      <c r="E17" s="270"/>
      <c r="F17" s="270"/>
      <c r="G17" s="270"/>
      <c r="H17" s="270"/>
      <c r="I17" s="271"/>
    </row>
    <row r="18" spans="1:9">
      <c r="A18" s="260" t="s">
        <v>215</v>
      </c>
      <c r="B18" s="11"/>
      <c r="C18" s="11"/>
      <c r="D18" s="11"/>
      <c r="E18" s="11"/>
      <c r="F18" s="11"/>
      <c r="G18" s="11"/>
      <c r="H18" s="11"/>
      <c r="I18" s="12"/>
    </row>
    <row r="19" spans="1:9" ht="18.75" customHeight="1">
      <c r="A19" s="264" t="s">
        <v>505</v>
      </c>
      <c r="B19" s="272"/>
      <c r="C19" s="272"/>
      <c r="D19" s="272"/>
      <c r="E19" s="272"/>
      <c r="F19" s="272"/>
      <c r="G19" s="272"/>
      <c r="H19" s="272"/>
      <c r="I19" s="273"/>
    </row>
    <row r="20" spans="1:9">
      <c r="A20" s="261" t="s">
        <v>506</v>
      </c>
      <c r="B20" s="274"/>
      <c r="C20" s="274"/>
      <c r="D20" s="274"/>
      <c r="E20" s="274"/>
      <c r="F20" s="274"/>
      <c r="G20" s="274"/>
      <c r="H20" s="274"/>
      <c r="I20" s="275"/>
    </row>
    <row r="21" spans="1:9">
      <c r="A21" s="276" t="s">
        <v>507</v>
      </c>
      <c r="B21" s="277"/>
      <c r="C21" s="277"/>
      <c r="D21" s="277"/>
      <c r="E21" s="277" t="s">
        <v>508</v>
      </c>
      <c r="F21" s="277"/>
      <c r="G21" s="277"/>
      <c r="H21" s="277"/>
      <c r="I21" s="278"/>
    </row>
    <row r="22" spans="1:9">
      <c r="A22" s="294" t="s">
        <v>509</v>
      </c>
      <c r="B22" s="689" t="s">
        <v>510</v>
      </c>
      <c r="C22" s="690"/>
      <c r="D22" s="280"/>
      <c r="E22" s="280"/>
      <c r="F22" s="280"/>
      <c r="G22" s="280"/>
      <c r="H22" s="280"/>
      <c r="I22" s="281"/>
    </row>
    <row r="23" spans="1:9">
      <c r="A23" s="276" t="s">
        <v>657</v>
      </c>
      <c r="B23" s="277"/>
      <c r="C23" s="277"/>
      <c r="D23" s="277"/>
      <c r="E23" s="277"/>
      <c r="F23" s="277"/>
      <c r="G23" s="277"/>
      <c r="H23" s="277"/>
      <c r="I23" s="278"/>
    </row>
    <row r="24" spans="1:9">
      <c r="A24" s="279"/>
      <c r="B24" s="280"/>
      <c r="C24" s="280"/>
      <c r="D24" s="280"/>
      <c r="E24" s="280"/>
      <c r="F24" s="280"/>
      <c r="G24" s="280"/>
      <c r="H24" s="280"/>
      <c r="I24" s="281"/>
    </row>
    <row r="25" spans="1:9">
      <c r="A25" s="279"/>
      <c r="B25" s="280"/>
      <c r="C25" s="280"/>
      <c r="D25" s="280"/>
      <c r="E25" s="280"/>
      <c r="F25" s="280"/>
      <c r="G25" s="280"/>
      <c r="H25" s="280"/>
      <c r="I25" s="281"/>
    </row>
    <row r="26" spans="1:9">
      <c r="A26" s="279"/>
      <c r="B26" s="280"/>
      <c r="C26" s="280"/>
      <c r="D26" s="280"/>
      <c r="E26" s="280"/>
      <c r="F26" s="280"/>
      <c r="G26" s="280"/>
      <c r="H26" s="280"/>
      <c r="I26" s="281"/>
    </row>
    <row r="27" spans="1:9">
      <c r="A27" s="279"/>
      <c r="B27" s="280"/>
      <c r="C27" s="280"/>
      <c r="D27" s="280"/>
      <c r="E27" s="280"/>
      <c r="F27" s="280"/>
      <c r="G27" s="280"/>
      <c r="H27" s="280"/>
      <c r="I27" s="281"/>
    </row>
    <row r="28" spans="1:9">
      <c r="A28" s="279"/>
      <c r="B28" s="280"/>
      <c r="C28" s="280"/>
      <c r="D28" s="280"/>
      <c r="E28" s="280"/>
      <c r="F28" s="280"/>
      <c r="G28" s="280"/>
      <c r="H28" s="280"/>
      <c r="I28" s="281"/>
    </row>
    <row r="29" spans="1:9">
      <c r="A29" s="282"/>
      <c r="B29" s="283"/>
      <c r="C29" s="283"/>
      <c r="D29" s="283"/>
      <c r="E29" s="283"/>
      <c r="F29" s="283"/>
      <c r="G29" s="283"/>
      <c r="H29" s="283"/>
      <c r="I29" s="284"/>
    </row>
    <row r="30" spans="1:9">
      <c r="A30" s="285" t="s">
        <v>216</v>
      </c>
      <c r="B30" s="286"/>
      <c r="C30" s="286"/>
      <c r="D30" s="286"/>
      <c r="E30" s="286"/>
      <c r="F30" s="286"/>
      <c r="G30" s="286"/>
      <c r="H30" s="286"/>
      <c r="I30" s="287"/>
    </row>
    <row r="31" spans="1:9">
      <c r="A31" s="10" t="s">
        <v>217</v>
      </c>
      <c r="B31" s="288"/>
      <c r="C31" s="11" t="s">
        <v>218</v>
      </c>
      <c r="D31" s="11"/>
      <c r="E31" s="11"/>
      <c r="F31" s="11"/>
      <c r="G31" s="11"/>
      <c r="H31" s="11"/>
      <c r="I31" s="12"/>
    </row>
    <row r="32" spans="1:9">
      <c r="A32" s="264" t="s">
        <v>219</v>
      </c>
      <c r="B32" s="289"/>
      <c r="C32" s="290" t="s">
        <v>220</v>
      </c>
      <c r="D32" s="290"/>
      <c r="E32" s="290"/>
      <c r="F32" s="290"/>
      <c r="G32" s="290"/>
      <c r="H32" s="290"/>
      <c r="I32" s="291"/>
    </row>
    <row r="33" spans="1:9" ht="18.75" customHeight="1">
      <c r="A33" s="13"/>
      <c r="B33" s="292"/>
      <c r="C33" s="691" t="s">
        <v>221</v>
      </c>
      <c r="D33" s="691"/>
      <c r="E33" s="691"/>
      <c r="F33" s="691"/>
      <c r="G33" s="691"/>
      <c r="H33" s="691"/>
      <c r="I33" s="692"/>
    </row>
    <row r="34" spans="1:9">
      <c r="A34" s="14"/>
      <c r="B34" s="293"/>
      <c r="C34" s="693"/>
      <c r="D34" s="693"/>
      <c r="E34" s="693"/>
      <c r="F34" s="693"/>
      <c r="G34" s="693"/>
      <c r="H34" s="693"/>
      <c r="I34" s="694"/>
    </row>
  </sheetData>
  <sheetProtection algorithmName="SHA-512" hashValue="xvWuyUdCVDtpmSV7cY4yZ2sHlBNoOy7qwWaVPg+r9XcG824YOj9De2bW0nZkn8tlSWuTm0wO9n9MqRVZQ2Gt6g==" saltValue="AZa1YUh7CfwF6TI8qnoqSA==" spinCount="100000" sheet="1" objects="1" scenarios="1"/>
  <mergeCells count="3">
    <mergeCell ref="A1:I1"/>
    <mergeCell ref="B22:C22"/>
    <mergeCell ref="C33:I34"/>
  </mergeCells>
  <phoneticPr fontId="24"/>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93"/>
  <sheetViews>
    <sheetView view="pageBreakPreview" zoomScale="85" zoomScaleNormal="100" zoomScaleSheetLayoutView="85" workbookViewId="0"/>
  </sheetViews>
  <sheetFormatPr defaultColWidth="9" defaultRowHeight="18"/>
  <cols>
    <col min="1" max="1" width="20.09765625" style="166" customWidth="1"/>
    <col min="2" max="2" width="33.69921875" style="166" bestFit="1" customWidth="1"/>
    <col min="3" max="3" width="57.59765625" style="166" customWidth="1"/>
    <col min="4" max="16384" width="9" style="166"/>
  </cols>
  <sheetData>
    <row r="1" spans="1:3" ht="26.4">
      <c r="A1" s="165" t="s">
        <v>662</v>
      </c>
    </row>
    <row r="2" spans="1:3">
      <c r="A2" s="167" t="s">
        <v>252</v>
      </c>
      <c r="B2" s="167" t="s">
        <v>137</v>
      </c>
      <c r="C2" s="168" t="s">
        <v>125</v>
      </c>
    </row>
    <row r="3" spans="1:3">
      <c r="A3" s="169" t="s">
        <v>357</v>
      </c>
      <c r="B3" s="170" t="s">
        <v>34</v>
      </c>
      <c r="C3" s="170"/>
    </row>
    <row r="4" spans="1:3">
      <c r="A4" s="169" t="s">
        <v>358</v>
      </c>
      <c r="B4" s="170" t="s">
        <v>35</v>
      </c>
      <c r="C4" s="170"/>
    </row>
    <row r="5" spans="1:3">
      <c r="A5" s="169" t="s">
        <v>358</v>
      </c>
      <c r="B5" s="170" t="s">
        <v>36</v>
      </c>
      <c r="C5" s="170"/>
    </row>
    <row r="6" spans="1:3">
      <c r="A6" s="169" t="s">
        <v>358</v>
      </c>
      <c r="B6" s="170" t="s">
        <v>37</v>
      </c>
      <c r="C6" s="170"/>
    </row>
    <row r="7" spans="1:3">
      <c r="A7" s="169" t="s">
        <v>358</v>
      </c>
      <c r="B7" s="170" t="s">
        <v>38</v>
      </c>
      <c r="C7" s="170" t="s">
        <v>359</v>
      </c>
    </row>
    <row r="8" spans="1:3">
      <c r="A8" s="169" t="s">
        <v>358</v>
      </c>
      <c r="B8" s="170" t="s">
        <v>360</v>
      </c>
      <c r="C8" s="170" t="s">
        <v>502</v>
      </c>
    </row>
    <row r="9" spans="1:3">
      <c r="A9" s="169" t="s">
        <v>358</v>
      </c>
      <c r="B9" s="170" t="s">
        <v>361</v>
      </c>
      <c r="C9" s="170" t="s">
        <v>502</v>
      </c>
    </row>
    <row r="10" spans="1:3">
      <c r="A10" s="169" t="s">
        <v>358</v>
      </c>
      <c r="B10" s="170" t="s">
        <v>459</v>
      </c>
      <c r="C10" s="170" t="s">
        <v>502</v>
      </c>
    </row>
    <row r="11" spans="1:3">
      <c r="A11" s="169" t="s">
        <v>358</v>
      </c>
      <c r="B11" s="170" t="s">
        <v>460</v>
      </c>
      <c r="C11" s="170" t="s">
        <v>502</v>
      </c>
    </row>
    <row r="12" spans="1:3">
      <c r="A12" s="169" t="s">
        <v>40</v>
      </c>
      <c r="B12" s="170" t="s">
        <v>39</v>
      </c>
      <c r="C12" s="170"/>
    </row>
    <row r="13" spans="1:3">
      <c r="A13" s="169" t="s">
        <v>40</v>
      </c>
      <c r="B13" s="170" t="s">
        <v>119</v>
      </c>
      <c r="C13" s="170"/>
    </row>
    <row r="14" spans="1:3">
      <c r="A14" s="169" t="s">
        <v>40</v>
      </c>
      <c r="B14" s="170" t="s">
        <v>41</v>
      </c>
      <c r="C14" s="170"/>
    </row>
    <row r="15" spans="1:3">
      <c r="A15" s="169" t="s">
        <v>40</v>
      </c>
      <c r="B15" s="170" t="s">
        <v>42</v>
      </c>
      <c r="C15" s="170" t="s">
        <v>501</v>
      </c>
    </row>
    <row r="16" spans="1:3">
      <c r="A16" s="169" t="s">
        <v>40</v>
      </c>
      <c r="B16" s="170" t="s">
        <v>551</v>
      </c>
      <c r="C16" s="170" t="s">
        <v>501</v>
      </c>
    </row>
    <row r="17" spans="1:3">
      <c r="A17" s="169" t="s">
        <v>40</v>
      </c>
      <c r="B17" s="170" t="s">
        <v>43</v>
      </c>
      <c r="C17" s="170"/>
    </row>
    <row r="18" spans="1:3">
      <c r="A18" s="169" t="s">
        <v>40</v>
      </c>
      <c r="B18" s="170" t="s">
        <v>44</v>
      </c>
      <c r="C18" s="170"/>
    </row>
    <row r="19" spans="1:3">
      <c r="A19" s="169" t="s">
        <v>40</v>
      </c>
      <c r="B19" s="170" t="s">
        <v>45</v>
      </c>
      <c r="C19" s="170"/>
    </row>
    <row r="20" spans="1:3">
      <c r="A20" s="169" t="s">
        <v>40</v>
      </c>
      <c r="B20" s="170" t="s">
        <v>46</v>
      </c>
      <c r="C20" s="170"/>
    </row>
    <row r="21" spans="1:3">
      <c r="A21" s="169" t="s">
        <v>40</v>
      </c>
      <c r="B21" s="170" t="s">
        <v>47</v>
      </c>
      <c r="C21" s="170"/>
    </row>
    <row r="22" spans="1:3">
      <c r="A22" s="169" t="s">
        <v>40</v>
      </c>
      <c r="B22" s="170" t="s">
        <v>48</v>
      </c>
      <c r="C22" s="170" t="s">
        <v>501</v>
      </c>
    </row>
    <row r="23" spans="1:3">
      <c r="A23" s="169" t="s">
        <v>50</v>
      </c>
      <c r="B23" s="170" t="s">
        <v>49</v>
      </c>
      <c r="C23" s="170"/>
    </row>
    <row r="24" spans="1:3">
      <c r="A24" s="169" t="s">
        <v>50</v>
      </c>
      <c r="B24" s="170" t="s">
        <v>51</v>
      </c>
      <c r="C24" s="170"/>
    </row>
    <row r="25" spans="1:3">
      <c r="A25" s="169" t="s">
        <v>50</v>
      </c>
      <c r="B25" s="170" t="s">
        <v>52</v>
      </c>
      <c r="C25" s="170"/>
    </row>
    <row r="26" spans="1:3">
      <c r="A26" s="169" t="s">
        <v>50</v>
      </c>
      <c r="B26" s="170" t="s">
        <v>53</v>
      </c>
      <c r="C26" s="170"/>
    </row>
    <row r="27" spans="1:3">
      <c r="A27" s="169" t="s">
        <v>50</v>
      </c>
      <c r="B27" s="170" t="s">
        <v>362</v>
      </c>
      <c r="C27" s="170"/>
    </row>
    <row r="28" spans="1:3">
      <c r="A28" s="169" t="s">
        <v>50</v>
      </c>
      <c r="B28" s="170" t="s">
        <v>552</v>
      </c>
      <c r="C28" s="170"/>
    </row>
    <row r="29" spans="1:3">
      <c r="A29" s="169" t="s">
        <v>50</v>
      </c>
      <c r="B29" s="170" t="s">
        <v>54</v>
      </c>
      <c r="C29" s="170"/>
    </row>
    <row r="30" spans="1:3">
      <c r="A30" s="169" t="s">
        <v>50</v>
      </c>
      <c r="B30" s="170" t="s">
        <v>55</v>
      </c>
      <c r="C30" s="170"/>
    </row>
    <row r="31" spans="1:3">
      <c r="A31" s="169" t="s">
        <v>50</v>
      </c>
      <c r="B31" s="170" t="s">
        <v>363</v>
      </c>
      <c r="C31" s="170"/>
    </row>
    <row r="32" spans="1:3">
      <c r="A32" s="169" t="s">
        <v>50</v>
      </c>
      <c r="B32" s="170" t="s">
        <v>353</v>
      </c>
      <c r="C32" s="170"/>
    </row>
    <row r="33" spans="1:3">
      <c r="A33" s="169" t="s">
        <v>50</v>
      </c>
      <c r="B33" s="170" t="s">
        <v>354</v>
      </c>
      <c r="C33" s="170"/>
    </row>
    <row r="34" spans="1:3">
      <c r="A34" s="169" t="s">
        <v>50</v>
      </c>
      <c r="B34" s="170" t="s">
        <v>56</v>
      </c>
      <c r="C34" s="170"/>
    </row>
    <row r="35" spans="1:3">
      <c r="A35" s="169" t="s">
        <v>50</v>
      </c>
      <c r="B35" s="170" t="s">
        <v>57</v>
      </c>
      <c r="C35" s="170"/>
    </row>
    <row r="36" spans="1:3">
      <c r="A36" s="169" t="s">
        <v>50</v>
      </c>
      <c r="B36" s="170" t="s">
        <v>364</v>
      </c>
      <c r="C36" s="170" t="s">
        <v>135</v>
      </c>
    </row>
    <row r="37" spans="1:3">
      <c r="A37" s="169" t="s">
        <v>50</v>
      </c>
      <c r="B37" s="170" t="s">
        <v>58</v>
      </c>
      <c r="C37" s="170" t="s">
        <v>553</v>
      </c>
    </row>
    <row r="38" spans="1:3">
      <c r="A38" s="169" t="s">
        <v>365</v>
      </c>
      <c r="B38" s="170" t="s">
        <v>366</v>
      </c>
      <c r="C38" s="170" t="s">
        <v>367</v>
      </c>
    </row>
    <row r="39" spans="1:3">
      <c r="A39" s="169" t="s">
        <v>365</v>
      </c>
      <c r="B39" s="170" t="s">
        <v>368</v>
      </c>
      <c r="C39" s="170" t="s">
        <v>367</v>
      </c>
    </row>
    <row r="40" spans="1:3">
      <c r="A40" s="169" t="s">
        <v>369</v>
      </c>
      <c r="B40" s="170" t="s">
        <v>59</v>
      </c>
      <c r="C40" s="170"/>
    </row>
    <row r="41" spans="1:3">
      <c r="A41" s="169" t="s">
        <v>369</v>
      </c>
      <c r="B41" s="170" t="s">
        <v>60</v>
      </c>
      <c r="C41" s="170"/>
    </row>
    <row r="42" spans="1:3">
      <c r="A42" s="169" t="s">
        <v>369</v>
      </c>
      <c r="B42" s="170" t="s">
        <v>68</v>
      </c>
      <c r="C42" s="170"/>
    </row>
    <row r="43" spans="1:3">
      <c r="A43" s="169" t="s">
        <v>369</v>
      </c>
      <c r="B43" s="170" t="s">
        <v>65</v>
      </c>
      <c r="C43" s="170"/>
    </row>
    <row r="44" spans="1:3">
      <c r="A44" s="169" t="s">
        <v>369</v>
      </c>
      <c r="B44" s="170" t="s">
        <v>61</v>
      </c>
      <c r="C44" s="170"/>
    </row>
    <row r="45" spans="1:3">
      <c r="A45" s="169" t="s">
        <v>369</v>
      </c>
      <c r="B45" s="170" t="s">
        <v>62</v>
      </c>
      <c r="C45" s="170"/>
    </row>
    <row r="46" spans="1:3">
      <c r="A46" s="169" t="s">
        <v>369</v>
      </c>
      <c r="B46" s="170" t="s">
        <v>63</v>
      </c>
      <c r="C46" s="170"/>
    </row>
    <row r="47" spans="1:3">
      <c r="A47" s="169" t="s">
        <v>369</v>
      </c>
      <c r="B47" s="170" t="s">
        <v>64</v>
      </c>
      <c r="C47" s="170"/>
    </row>
    <row r="48" spans="1:3">
      <c r="A48" s="169" t="s">
        <v>369</v>
      </c>
      <c r="B48" s="170" t="s">
        <v>66</v>
      </c>
      <c r="C48" s="170"/>
    </row>
    <row r="49" spans="1:3">
      <c r="A49" s="169" t="s">
        <v>369</v>
      </c>
      <c r="B49" s="170" t="s">
        <v>355</v>
      </c>
      <c r="C49" s="170"/>
    </row>
    <row r="50" spans="1:3">
      <c r="A50" s="169" t="s">
        <v>369</v>
      </c>
      <c r="B50" s="170" t="s">
        <v>67</v>
      </c>
      <c r="C50" s="170"/>
    </row>
    <row r="51" spans="1:3">
      <c r="A51" s="169" t="s">
        <v>369</v>
      </c>
      <c r="B51" s="170" t="s">
        <v>356</v>
      </c>
      <c r="C51" s="170"/>
    </row>
    <row r="52" spans="1:3">
      <c r="A52" s="169" t="s">
        <v>369</v>
      </c>
      <c r="B52" s="170" t="s">
        <v>370</v>
      </c>
      <c r="C52" s="170"/>
    </row>
    <row r="53" spans="1:3">
      <c r="A53" s="169" t="s">
        <v>369</v>
      </c>
      <c r="B53" s="170" t="s">
        <v>371</v>
      </c>
      <c r="C53" s="170"/>
    </row>
    <row r="54" spans="1:3">
      <c r="A54" s="169" t="s">
        <v>369</v>
      </c>
      <c r="B54" s="170" t="s">
        <v>69</v>
      </c>
      <c r="C54" s="170" t="s">
        <v>372</v>
      </c>
    </row>
    <row r="55" spans="1:3">
      <c r="A55" s="169" t="s">
        <v>369</v>
      </c>
      <c r="B55" s="170" t="s">
        <v>373</v>
      </c>
      <c r="C55" s="170" t="s">
        <v>372</v>
      </c>
    </row>
    <row r="56" spans="1:3">
      <c r="A56" s="169" t="s">
        <v>369</v>
      </c>
      <c r="B56" s="170" t="s">
        <v>374</v>
      </c>
      <c r="C56" s="170"/>
    </row>
    <row r="57" spans="1:3">
      <c r="A57" s="169" t="s">
        <v>369</v>
      </c>
      <c r="B57" s="170" t="s">
        <v>375</v>
      </c>
      <c r="C57" s="170"/>
    </row>
    <row r="58" spans="1:3">
      <c r="A58" s="169" t="s">
        <v>369</v>
      </c>
      <c r="B58" s="170" t="s">
        <v>376</v>
      </c>
      <c r="C58" s="170" t="s">
        <v>502</v>
      </c>
    </row>
    <row r="59" spans="1:3">
      <c r="A59" s="169" t="s">
        <v>369</v>
      </c>
      <c r="B59" s="170" t="s">
        <v>70</v>
      </c>
      <c r="C59" s="170"/>
    </row>
    <row r="60" spans="1:3">
      <c r="A60" s="169" t="s">
        <v>369</v>
      </c>
      <c r="B60" s="170" t="s">
        <v>71</v>
      </c>
      <c r="C60" s="170"/>
    </row>
    <row r="61" spans="1:3">
      <c r="A61" s="169" t="s">
        <v>72</v>
      </c>
      <c r="B61" s="170" t="s">
        <v>378</v>
      </c>
      <c r="C61" s="170"/>
    </row>
    <row r="62" spans="1:3">
      <c r="A62" s="169" t="s">
        <v>72</v>
      </c>
      <c r="B62" s="170" t="s">
        <v>379</v>
      </c>
      <c r="C62" s="170"/>
    </row>
    <row r="63" spans="1:3">
      <c r="A63" s="169" t="s">
        <v>72</v>
      </c>
      <c r="B63" s="170" t="s">
        <v>73</v>
      </c>
      <c r="C63" s="170"/>
    </row>
    <row r="64" spans="1:3">
      <c r="A64" s="169" t="s">
        <v>72</v>
      </c>
      <c r="B64" s="170" t="s">
        <v>380</v>
      </c>
      <c r="C64" s="170"/>
    </row>
    <row r="65" spans="1:3">
      <c r="A65" s="169" t="s">
        <v>72</v>
      </c>
      <c r="B65" s="170" t="s">
        <v>75</v>
      </c>
      <c r="C65" s="170"/>
    </row>
    <row r="66" spans="1:3">
      <c r="A66" s="169" t="s">
        <v>72</v>
      </c>
      <c r="B66" s="170" t="s">
        <v>381</v>
      </c>
      <c r="C66" s="170" t="s">
        <v>377</v>
      </c>
    </row>
    <row r="67" spans="1:3">
      <c r="A67" s="169" t="s">
        <v>72</v>
      </c>
      <c r="B67" s="170" t="s">
        <v>74</v>
      </c>
      <c r="C67" s="170"/>
    </row>
    <row r="68" spans="1:3">
      <c r="A68" s="169" t="s">
        <v>72</v>
      </c>
      <c r="B68" s="170" t="s">
        <v>76</v>
      </c>
      <c r="C68" s="170"/>
    </row>
    <row r="69" spans="1:3">
      <c r="A69" s="169" t="s">
        <v>72</v>
      </c>
      <c r="B69" s="170" t="s">
        <v>77</v>
      </c>
      <c r="C69" s="170"/>
    </row>
    <row r="70" spans="1:3">
      <c r="A70" s="169" t="s">
        <v>72</v>
      </c>
      <c r="B70" s="170" t="s">
        <v>78</v>
      </c>
      <c r="C70" s="170"/>
    </row>
    <row r="71" spans="1:3">
      <c r="A71" s="169" t="s">
        <v>72</v>
      </c>
      <c r="B71" s="170" t="s">
        <v>382</v>
      </c>
      <c r="C71" s="170"/>
    </row>
    <row r="72" spans="1:3">
      <c r="A72" s="169" t="s">
        <v>80</v>
      </c>
      <c r="B72" s="170" t="s">
        <v>79</v>
      </c>
      <c r="C72" s="170" t="s">
        <v>383</v>
      </c>
    </row>
    <row r="73" spans="1:3">
      <c r="A73" s="169" t="s">
        <v>80</v>
      </c>
      <c r="B73" s="170" t="s">
        <v>81</v>
      </c>
      <c r="C73" s="170" t="s">
        <v>384</v>
      </c>
    </row>
    <row r="74" spans="1:3">
      <c r="A74" s="169" t="s">
        <v>385</v>
      </c>
      <c r="B74" s="170" t="s">
        <v>386</v>
      </c>
      <c r="C74" s="170" t="s">
        <v>387</v>
      </c>
    </row>
    <row r="75" spans="1:3">
      <c r="A75" s="169" t="s">
        <v>385</v>
      </c>
      <c r="B75" s="170" t="s">
        <v>82</v>
      </c>
      <c r="C75" s="170" t="s">
        <v>388</v>
      </c>
    </row>
    <row r="76" spans="1:3">
      <c r="A76" s="169" t="s">
        <v>385</v>
      </c>
      <c r="B76" s="170" t="s">
        <v>84</v>
      </c>
      <c r="C76" s="170"/>
    </row>
    <row r="77" spans="1:3">
      <c r="A77" s="169" t="s">
        <v>385</v>
      </c>
      <c r="B77" s="170" t="s">
        <v>85</v>
      </c>
      <c r="C77" s="170" t="s">
        <v>389</v>
      </c>
    </row>
    <row r="78" spans="1:3">
      <c r="A78" s="169" t="s">
        <v>385</v>
      </c>
      <c r="B78" s="170" t="s">
        <v>83</v>
      </c>
      <c r="C78" s="170"/>
    </row>
    <row r="79" spans="1:3">
      <c r="A79" s="171" t="s">
        <v>385</v>
      </c>
      <c r="B79" s="170" t="s">
        <v>390</v>
      </c>
      <c r="C79" s="170"/>
    </row>
    <row r="80" spans="1:3">
      <c r="A80" s="171" t="s">
        <v>385</v>
      </c>
      <c r="B80" s="170" t="s">
        <v>86</v>
      </c>
      <c r="C80" s="170"/>
    </row>
    <row r="81" spans="1:3">
      <c r="A81" s="171" t="s">
        <v>385</v>
      </c>
      <c r="B81" s="170" t="s">
        <v>87</v>
      </c>
      <c r="C81" s="170"/>
    </row>
    <row r="82" spans="1:3">
      <c r="A82" s="171" t="s">
        <v>385</v>
      </c>
      <c r="B82" s="171" t="s">
        <v>88</v>
      </c>
      <c r="C82" s="172"/>
    </row>
    <row r="83" spans="1:3">
      <c r="A83" s="171" t="s">
        <v>385</v>
      </c>
      <c r="B83" s="171" t="s">
        <v>500</v>
      </c>
      <c r="C83" s="172" t="s">
        <v>391</v>
      </c>
    </row>
    <row r="84" spans="1:3">
      <c r="A84" s="171" t="s">
        <v>385</v>
      </c>
      <c r="B84" s="171" t="s">
        <v>89</v>
      </c>
      <c r="C84" s="172"/>
    </row>
    <row r="85" spans="1:3">
      <c r="A85" s="169" t="s">
        <v>385</v>
      </c>
      <c r="B85" s="170" t="s">
        <v>90</v>
      </c>
      <c r="C85" s="170"/>
    </row>
    <row r="86" spans="1:3">
      <c r="A86" s="169" t="s">
        <v>385</v>
      </c>
      <c r="B86" s="170" t="s">
        <v>91</v>
      </c>
      <c r="C86" s="170"/>
    </row>
    <row r="87" spans="1:3">
      <c r="A87" s="169" t="s">
        <v>385</v>
      </c>
      <c r="B87" s="170" t="s">
        <v>92</v>
      </c>
      <c r="C87" s="170"/>
    </row>
    <row r="88" spans="1:3">
      <c r="A88" s="169" t="s">
        <v>392</v>
      </c>
      <c r="B88" s="170" t="s">
        <v>93</v>
      </c>
      <c r="C88" s="170" t="s">
        <v>136</v>
      </c>
    </row>
    <row r="89" spans="1:3">
      <c r="A89" s="169" t="s">
        <v>392</v>
      </c>
      <c r="B89" s="170" t="s">
        <v>94</v>
      </c>
      <c r="C89" s="170" t="s">
        <v>136</v>
      </c>
    </row>
    <row r="90" spans="1:3">
      <c r="A90" s="170" t="s">
        <v>392</v>
      </c>
      <c r="B90" s="170" t="s">
        <v>95</v>
      </c>
      <c r="C90" s="170" t="s">
        <v>136</v>
      </c>
    </row>
    <row r="91" spans="1:3">
      <c r="A91" s="170" t="s">
        <v>392</v>
      </c>
      <c r="B91" s="170" t="s">
        <v>393</v>
      </c>
      <c r="C91" s="170"/>
    </row>
    <row r="92" spans="1:3">
      <c r="A92" s="170" t="s">
        <v>392</v>
      </c>
      <c r="B92" s="170" t="s">
        <v>394</v>
      </c>
      <c r="C92" s="170"/>
    </row>
    <row r="93" spans="1:3">
      <c r="A93" s="170" t="s">
        <v>392</v>
      </c>
      <c r="B93" s="170" t="s">
        <v>395</v>
      </c>
      <c r="C93" s="170"/>
    </row>
  </sheetData>
  <sheetProtection algorithmName="SHA-512" hashValue="KFBNgNmF4iunNAqoCXgNtZduUd/RWEkaV6lIqAordqkHnXB7cyYooY2VYPnvfYQ3JGM0ix6/4JkL7JCGpCJ1sg==" saltValue="7bkPNDCuSP5kHC4UB/K3dw==" spinCount="100000" sheet="1" autoFilter="0"/>
  <autoFilter ref="A2:C93" xr:uid="{00000000-0009-0000-0000-000001000000}">
    <sortState xmlns:xlrd2="http://schemas.microsoft.com/office/spreadsheetml/2017/richdata2" ref="A2:E82">
      <sortCondition ref="A2:A82" customList="出演費,音楽費,文芸費,舞台費,運搬費,謝金,旅費,通信費,宣伝費,印刷費,記録・配信費,感染症対策経費"/>
    </sortState>
  </autoFilter>
  <phoneticPr fontId="24"/>
  <pageMargins left="0.70866141732283472" right="0.70866141732283472" top="0.74803149606299213" bottom="0.74803149606299213" header="0.31496062992125984" footer="0.31496062992125984"/>
  <pageSetup paperSize="9" scale="42" orientation="portrait" r:id="rId1"/>
  <headerFooter>
    <oddHeader xml:space="preserve">&amp;L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A105"/>
  <sheetViews>
    <sheetView showGridLines="0" showWhiteSpace="0" view="pageBreakPreview" topLeftCell="A8" zoomScaleNormal="100" zoomScaleSheetLayoutView="100" workbookViewId="0">
      <selection activeCell="O20" sqref="O20"/>
    </sheetView>
  </sheetViews>
  <sheetFormatPr defaultColWidth="9" defaultRowHeight="18"/>
  <cols>
    <col min="1" max="1" width="2.19921875" style="241" customWidth="1"/>
    <col min="2" max="2" width="4.69921875" style="241" customWidth="1"/>
    <col min="3" max="3" width="4.59765625" style="241" customWidth="1"/>
    <col min="4" max="4" width="5.5" style="241" customWidth="1"/>
    <col min="5" max="5" width="5.09765625" style="241" customWidth="1"/>
    <col min="6" max="6" width="15.3984375" style="241" customWidth="1"/>
    <col min="7" max="7" width="12.19921875" style="241" customWidth="1"/>
    <col min="8" max="8" width="10" style="241" customWidth="1"/>
    <col min="9" max="9" width="5" style="241" customWidth="1"/>
    <col min="10" max="11" width="2.69921875" style="241" customWidth="1"/>
    <col min="12" max="12" width="5.3984375" style="241" customWidth="1"/>
    <col min="13" max="13" width="6.5" style="241" customWidth="1"/>
    <col min="14" max="14" width="3.69921875" style="242" customWidth="1"/>
    <col min="15" max="15" width="5.3984375" style="241" customWidth="1"/>
    <col min="16" max="16" width="8.69921875" style="241" customWidth="1"/>
    <col min="17" max="17" width="25.09765625" style="241" customWidth="1"/>
    <col min="18" max="18" width="21.69921875" style="241" customWidth="1"/>
    <col min="19" max="19" width="1.8984375" style="241" customWidth="1"/>
    <col min="20" max="20" width="12.19921875" style="241" customWidth="1"/>
    <col min="21" max="21" width="14.59765625" style="241" customWidth="1"/>
    <col min="22" max="16384" width="9" style="241"/>
  </cols>
  <sheetData>
    <row r="1" spans="1:24" ht="28.2" customHeight="1" thickBot="1">
      <c r="A1" s="702" t="str">
        <f>IF(OR(①総表!C8="",①総表!C8="選択してください。"),"00",VLOOKUP(①総表!C8,チェック表!$B$59:$D$105,3,0))</f>
        <v>00</v>
      </c>
      <c r="B1" s="702"/>
      <c r="C1" s="702"/>
      <c r="D1" s="702"/>
      <c r="E1" s="702"/>
      <c r="F1" s="240"/>
      <c r="Q1" s="243" t="s">
        <v>199</v>
      </c>
      <c r="R1" s="244" t="str">
        <f>①総表!I1&amp;" - "&amp;①総表!K1</f>
        <v xml:space="preserve"> - </v>
      </c>
      <c r="T1" s="241" t="s">
        <v>487</v>
      </c>
    </row>
    <row r="2" spans="1:24" ht="27" customHeight="1">
      <c r="B2" s="703" t="s">
        <v>677</v>
      </c>
      <c r="C2" s="703"/>
      <c r="D2" s="703"/>
      <c r="E2" s="703"/>
      <c r="F2" s="703"/>
      <c r="G2" s="703"/>
      <c r="H2" s="703"/>
      <c r="I2" s="703"/>
      <c r="J2" s="703"/>
      <c r="K2" s="703"/>
      <c r="L2" s="703"/>
      <c r="M2" s="703"/>
      <c r="N2" s="703"/>
      <c r="O2" s="703"/>
      <c r="P2" s="703"/>
      <c r="Q2" s="703"/>
      <c r="R2" s="703"/>
      <c r="S2" s="703"/>
      <c r="T2" s="242" t="s">
        <v>488</v>
      </c>
      <c r="U2" s="245"/>
      <c r="V2" s="245"/>
    </row>
    <row r="3" spans="1:24" ht="21.6" customHeight="1">
      <c r="B3" s="695" t="s">
        <v>486</v>
      </c>
      <c r="C3" s="695"/>
      <c r="D3" s="696" t="str">
        <f>①総表!C5</f>
        <v>選択してください。</v>
      </c>
      <c r="E3" s="696"/>
      <c r="F3" s="696"/>
      <c r="G3" s="696"/>
      <c r="H3" s="696"/>
      <c r="I3" s="696"/>
      <c r="J3" s="696"/>
      <c r="K3" s="696"/>
      <c r="L3" s="696"/>
      <c r="M3" s="696"/>
      <c r="N3" s="696"/>
      <c r="O3" s="696"/>
      <c r="P3" s="696"/>
      <c r="Q3" s="696"/>
      <c r="R3" s="696"/>
      <c r="S3" s="696"/>
      <c r="T3" s="246"/>
      <c r="U3" s="701"/>
      <c r="V3" s="701"/>
    </row>
    <row r="4" spans="1:24" ht="20.25" customHeight="1">
      <c r="B4" s="695" t="s">
        <v>201</v>
      </c>
      <c r="C4" s="695"/>
      <c r="D4" s="696">
        <f>①総表!C10</f>
        <v>0</v>
      </c>
      <c r="E4" s="696"/>
      <c r="F4" s="696"/>
      <c r="G4" s="696"/>
      <c r="H4" s="696"/>
      <c r="I4" s="696"/>
      <c r="J4" s="696"/>
      <c r="K4" s="696"/>
      <c r="L4" s="696"/>
      <c r="M4" s="696"/>
      <c r="N4" s="696"/>
      <c r="O4" s="696"/>
      <c r="P4" s="696"/>
      <c r="Q4" s="696"/>
      <c r="R4" s="696"/>
      <c r="S4" s="696"/>
      <c r="T4" s="246"/>
      <c r="U4" s="247"/>
      <c r="V4" s="247"/>
    </row>
    <row r="5" spans="1:24" ht="20.25" customHeight="1">
      <c r="B5" s="695" t="s">
        <v>200</v>
      </c>
      <c r="C5" s="695"/>
      <c r="D5" s="696">
        <f>①総表!C22</f>
        <v>0</v>
      </c>
      <c r="E5" s="696"/>
      <c r="F5" s="696"/>
      <c r="G5" s="696"/>
      <c r="H5" s="696"/>
      <c r="I5" s="696"/>
      <c r="J5" s="696"/>
      <c r="K5" s="696"/>
      <c r="L5" s="696"/>
      <c r="M5" s="696"/>
      <c r="N5" s="696"/>
      <c r="O5" s="696"/>
      <c r="P5" s="696"/>
      <c r="Q5" s="696"/>
      <c r="R5" s="696"/>
      <c r="S5" s="696"/>
      <c r="T5" s="246"/>
      <c r="U5" s="247"/>
      <c r="V5" s="247"/>
    </row>
    <row r="6" spans="1:24" ht="9.6" customHeight="1">
      <c r="B6" s="248"/>
      <c r="C6" s="248"/>
      <c r="D6" s="248"/>
      <c r="E6" s="248"/>
      <c r="F6" s="248"/>
      <c r="G6" s="248"/>
      <c r="H6" s="248"/>
      <c r="I6" s="248"/>
      <c r="J6" s="248"/>
      <c r="K6" s="248"/>
      <c r="L6" s="248"/>
      <c r="M6" s="248"/>
      <c r="N6" s="249"/>
      <c r="O6" s="248"/>
      <c r="P6" s="248"/>
      <c r="Q6" s="248"/>
      <c r="R6" s="248"/>
      <c r="S6" s="248"/>
      <c r="T6" s="248"/>
      <c r="U6" s="250"/>
    </row>
    <row r="7" spans="1:24" s="536" customFormat="1" ht="27.6" customHeight="1">
      <c r="B7" s="532"/>
      <c r="C7" s="533" t="s">
        <v>202</v>
      </c>
      <c r="D7" s="533"/>
      <c r="E7" s="533"/>
      <c r="F7" s="533"/>
      <c r="G7" s="533"/>
      <c r="H7" s="533"/>
      <c r="I7" s="533"/>
      <c r="J7" s="534"/>
      <c r="K7" s="532"/>
      <c r="L7" s="533" t="s">
        <v>566</v>
      </c>
      <c r="M7" s="533"/>
      <c r="N7" s="533"/>
      <c r="O7" s="533"/>
      <c r="P7" s="533"/>
      <c r="Q7" s="533"/>
      <c r="R7" s="533"/>
      <c r="S7" s="534"/>
      <c r="U7" s="597"/>
    </row>
    <row r="8" spans="1:24" s="536" customFormat="1" ht="21" customHeight="1">
      <c r="B8" s="535"/>
      <c r="C8" s="536" t="s">
        <v>567</v>
      </c>
      <c r="G8" s="537"/>
      <c r="H8" s="537"/>
      <c r="I8" s="537"/>
      <c r="J8" s="538"/>
      <c r="K8" s="535"/>
      <c r="L8" s="536" t="s">
        <v>568</v>
      </c>
      <c r="S8" s="539"/>
      <c r="T8" s="598"/>
      <c r="U8" s="597"/>
    </row>
    <row r="9" spans="1:24" s="536" customFormat="1" ht="21" customHeight="1">
      <c r="B9" s="535"/>
      <c r="D9" s="682" t="s">
        <v>203</v>
      </c>
      <c r="E9" s="697" t="s">
        <v>569</v>
      </c>
      <c r="F9" s="697"/>
      <c r="G9" s="697"/>
      <c r="H9" s="697"/>
      <c r="I9" s="541"/>
      <c r="J9" s="542"/>
      <c r="K9" s="535"/>
      <c r="L9" s="682" t="s">
        <v>203</v>
      </c>
      <c r="M9" s="698" t="s">
        <v>619</v>
      </c>
      <c r="N9" s="699"/>
      <c r="O9" s="699"/>
      <c r="P9" s="699"/>
      <c r="Q9" s="699"/>
      <c r="R9" s="699"/>
      <c r="S9" s="543"/>
      <c r="U9" s="599"/>
    </row>
    <row r="10" spans="1:24" s="536" customFormat="1" ht="21" customHeight="1">
      <c r="B10" s="535"/>
      <c r="D10" s="544"/>
      <c r="E10" s="682" t="s">
        <v>203</v>
      </c>
      <c r="F10" s="700" t="s">
        <v>570</v>
      </c>
      <c r="G10" s="700"/>
      <c r="H10" s="541"/>
      <c r="I10" s="541"/>
      <c r="J10" s="542"/>
      <c r="K10" s="535"/>
      <c r="L10" s="540"/>
      <c r="M10" s="699"/>
      <c r="N10" s="699"/>
      <c r="O10" s="699"/>
      <c r="P10" s="699"/>
      <c r="Q10" s="699"/>
      <c r="R10" s="699"/>
      <c r="S10" s="543"/>
      <c r="U10" s="597"/>
    </row>
    <row r="11" spans="1:24" s="536" customFormat="1" ht="21" customHeight="1">
      <c r="B11" s="535"/>
      <c r="D11" s="544"/>
      <c r="E11" s="682" t="s">
        <v>203</v>
      </c>
      <c r="F11" s="700" t="s">
        <v>571</v>
      </c>
      <c r="G11" s="700"/>
      <c r="H11" s="541"/>
      <c r="I11" s="541"/>
      <c r="J11" s="542"/>
      <c r="K11" s="535"/>
      <c r="M11" s="682" t="s">
        <v>203</v>
      </c>
      <c r="N11" s="723" t="s">
        <v>572</v>
      </c>
      <c r="O11" s="723"/>
      <c r="P11" s="723"/>
      <c r="Q11" s="723"/>
      <c r="R11" s="723"/>
      <c r="S11" s="539"/>
      <c r="U11" s="597"/>
    </row>
    <row r="12" spans="1:24" s="536" customFormat="1" ht="21" customHeight="1">
      <c r="B12" s="535"/>
      <c r="D12" s="544"/>
      <c r="E12" s="544"/>
      <c r="F12" s="541"/>
      <c r="G12" s="541"/>
      <c r="H12" s="541"/>
      <c r="I12" s="541"/>
      <c r="J12" s="542"/>
      <c r="K12" s="535"/>
      <c r="M12" s="682" t="s">
        <v>203</v>
      </c>
      <c r="N12" s="545" t="s">
        <v>617</v>
      </c>
      <c r="O12" s="545"/>
      <c r="P12" s="545"/>
      <c r="Q12" s="545"/>
      <c r="R12" s="545"/>
      <c r="S12" s="546"/>
      <c r="T12" s="548"/>
    </row>
    <row r="13" spans="1:24" s="536" customFormat="1" ht="21" customHeight="1">
      <c r="B13" s="535"/>
      <c r="D13" s="682" t="s">
        <v>203</v>
      </c>
      <c r="E13" s="697" t="s">
        <v>573</v>
      </c>
      <c r="F13" s="697"/>
      <c r="G13" s="697"/>
      <c r="H13" s="697"/>
      <c r="J13" s="542"/>
      <c r="K13" s="535"/>
      <c r="M13" s="682" t="s">
        <v>203</v>
      </c>
      <c r="N13" s="715" t="s">
        <v>574</v>
      </c>
      <c r="O13" s="715"/>
      <c r="P13" s="715"/>
      <c r="Q13" s="715"/>
      <c r="R13" s="715"/>
      <c r="S13" s="546"/>
      <c r="T13" s="548"/>
      <c r="U13" s="697"/>
      <c r="V13" s="697"/>
      <c r="W13" s="697"/>
    </row>
    <row r="14" spans="1:24" s="536" customFormat="1" ht="26.4" customHeight="1">
      <c r="B14" s="535"/>
      <c r="D14" s="682" t="s">
        <v>203</v>
      </c>
      <c r="E14" s="700" t="s">
        <v>674</v>
      </c>
      <c r="F14" s="700"/>
      <c r="G14" s="700"/>
      <c r="H14" s="700"/>
      <c r="I14" s="700"/>
      <c r="J14" s="542"/>
      <c r="K14" s="535"/>
      <c r="M14" s="682" t="s">
        <v>203</v>
      </c>
      <c r="N14" s="536" t="s">
        <v>575</v>
      </c>
      <c r="P14" s="545"/>
      <c r="Q14" s="725"/>
      <c r="R14" s="726"/>
      <c r="S14" s="539"/>
      <c r="T14" s="548"/>
      <c r="U14" s="715"/>
      <c r="V14" s="715"/>
      <c r="W14" s="715"/>
      <c r="X14" s="715"/>
    </row>
    <row r="15" spans="1:24" s="536" customFormat="1" ht="26.4" customHeight="1">
      <c r="B15" s="535"/>
      <c r="D15" s="682" t="s">
        <v>203</v>
      </c>
      <c r="E15" s="700" t="s">
        <v>654</v>
      </c>
      <c r="F15" s="700"/>
      <c r="G15" s="700"/>
      <c r="H15" s="700"/>
      <c r="I15" s="700"/>
      <c r="J15" s="542"/>
      <c r="K15" s="535"/>
      <c r="N15" s="682" t="s">
        <v>203</v>
      </c>
      <c r="O15" s="715" t="s">
        <v>685</v>
      </c>
      <c r="P15" s="724"/>
      <c r="Q15" s="724"/>
      <c r="R15" s="724"/>
      <c r="S15" s="539"/>
      <c r="T15" s="548"/>
      <c r="U15" s="715"/>
      <c r="V15" s="715"/>
      <c r="W15" s="715"/>
      <c r="X15" s="547"/>
    </row>
    <row r="16" spans="1:24" s="536" customFormat="1" ht="21" customHeight="1">
      <c r="B16" s="535"/>
      <c r="D16" s="540"/>
      <c r="E16" s="697"/>
      <c r="F16" s="697"/>
      <c r="G16" s="697"/>
      <c r="H16" s="697"/>
      <c r="I16" s="697"/>
      <c r="J16" s="542"/>
      <c r="K16" s="535"/>
      <c r="L16" s="536" t="s">
        <v>576</v>
      </c>
      <c r="M16" s="540"/>
      <c r="O16" s="682" t="s">
        <v>203</v>
      </c>
      <c r="P16" s="715" t="s">
        <v>577</v>
      </c>
      <c r="Q16" s="715"/>
      <c r="R16" s="715"/>
      <c r="S16" s="539"/>
      <c r="T16" s="548"/>
      <c r="U16" s="715"/>
      <c r="V16" s="715"/>
      <c r="W16" s="715"/>
      <c r="X16" s="715"/>
    </row>
    <row r="17" spans="2:27" s="536" customFormat="1" ht="7.5" customHeight="1">
      <c r="B17" s="535"/>
      <c r="D17" s="548"/>
      <c r="E17" s="550"/>
      <c r="F17" s="697"/>
      <c r="G17" s="697"/>
      <c r="H17" s="697"/>
      <c r="I17" s="549"/>
      <c r="J17" s="542"/>
      <c r="K17" s="535"/>
      <c r="M17" s="544"/>
      <c r="O17" s="540"/>
      <c r="P17" s="697"/>
      <c r="Q17" s="697"/>
      <c r="R17" s="697"/>
      <c r="S17" s="758"/>
      <c r="T17" s="548"/>
      <c r="U17" s="547"/>
      <c r="V17" s="547"/>
      <c r="W17" s="547"/>
      <c r="X17" s="547"/>
    </row>
    <row r="18" spans="2:27" s="536" customFormat="1" ht="21" customHeight="1">
      <c r="B18" s="535"/>
      <c r="D18" s="548"/>
      <c r="E18" s="551"/>
      <c r="F18" s="552"/>
      <c r="G18" s="552"/>
      <c r="H18" s="552"/>
      <c r="I18" s="552"/>
      <c r="J18" s="553"/>
      <c r="K18" s="535"/>
      <c r="L18" s="759" t="s">
        <v>578</v>
      </c>
      <c r="M18" s="759"/>
      <c r="N18" s="759"/>
      <c r="S18" s="539"/>
      <c r="U18" s="597"/>
    </row>
    <row r="19" spans="2:27" s="536" customFormat="1" ht="21" customHeight="1">
      <c r="B19" s="535"/>
      <c r="C19" s="548"/>
      <c r="J19" s="539"/>
      <c r="K19" s="535"/>
      <c r="L19" s="682" t="s">
        <v>203</v>
      </c>
      <c r="M19" s="697" t="s">
        <v>579</v>
      </c>
      <c r="N19" s="697"/>
      <c r="O19" s="697"/>
      <c r="P19" s="697"/>
      <c r="Q19" s="697"/>
      <c r="S19" s="539"/>
      <c r="U19" s="597"/>
    </row>
    <row r="20" spans="2:27" s="536" customFormat="1" ht="21" customHeight="1">
      <c r="B20" s="535"/>
      <c r="C20" s="682" t="s">
        <v>203</v>
      </c>
      <c r="D20" s="723" t="s">
        <v>580</v>
      </c>
      <c r="E20" s="723"/>
      <c r="F20" s="723"/>
      <c r="J20" s="539"/>
      <c r="K20" s="535"/>
      <c r="L20" s="682" t="s">
        <v>203</v>
      </c>
      <c r="M20" s="549" t="s">
        <v>581</v>
      </c>
      <c r="N20" s="549"/>
      <c r="O20" s="682" t="s">
        <v>203</v>
      </c>
      <c r="P20" s="697" t="s">
        <v>582</v>
      </c>
      <c r="Q20" s="697"/>
      <c r="S20" s="539"/>
      <c r="T20" s="544"/>
      <c r="U20" s="597"/>
    </row>
    <row r="21" spans="2:27" s="536" customFormat="1" ht="21" customHeight="1">
      <c r="B21" s="535"/>
      <c r="C21" s="682" t="s">
        <v>203</v>
      </c>
      <c r="D21" s="723" t="s">
        <v>583</v>
      </c>
      <c r="E21" s="723"/>
      <c r="F21" s="723"/>
      <c r="G21" s="723"/>
      <c r="H21" s="723"/>
      <c r="I21" s="549"/>
      <c r="J21" s="553"/>
      <c r="K21" s="535"/>
      <c r="L21" s="682" t="s">
        <v>203</v>
      </c>
      <c r="M21" s="727" t="s">
        <v>584</v>
      </c>
      <c r="N21" s="727"/>
      <c r="O21" s="727"/>
      <c r="P21" s="727"/>
      <c r="Q21" s="727"/>
      <c r="R21" s="554"/>
      <c r="S21" s="555"/>
      <c r="T21" s="549"/>
      <c r="U21" s="548"/>
      <c r="V21" s="548"/>
    </row>
    <row r="22" spans="2:27" s="536" customFormat="1" ht="49.95" customHeight="1">
      <c r="B22" s="535"/>
      <c r="C22" s="556"/>
      <c r="E22" s="556"/>
      <c r="F22" s="556"/>
      <c r="G22" s="556"/>
      <c r="H22" s="556"/>
      <c r="I22" s="556"/>
      <c r="J22" s="557"/>
      <c r="K22" s="535"/>
      <c r="M22" s="558"/>
      <c r="N22" s="757" t="s">
        <v>618</v>
      </c>
      <c r="O22" s="757"/>
      <c r="P22" s="757"/>
      <c r="Q22" s="757"/>
      <c r="R22" s="757"/>
      <c r="S22" s="555"/>
      <c r="T22" s="545"/>
      <c r="U22" s="548"/>
      <c r="V22" s="548"/>
      <c r="W22" s="715"/>
      <c r="X22" s="715"/>
      <c r="Y22" s="715"/>
      <c r="Z22" s="715"/>
    </row>
    <row r="23" spans="2:27" s="536" customFormat="1" ht="26.4" customHeight="1">
      <c r="B23" s="532"/>
      <c r="C23" s="536" t="s">
        <v>205</v>
      </c>
      <c r="D23" s="559"/>
      <c r="E23" s="549"/>
      <c r="F23" s="549"/>
      <c r="G23" s="541"/>
      <c r="H23" s="541"/>
      <c r="I23" s="541"/>
      <c r="J23" s="542"/>
      <c r="K23" s="560"/>
      <c r="L23" s="723" t="s">
        <v>585</v>
      </c>
      <c r="M23" s="723"/>
      <c r="N23" s="723"/>
      <c r="O23" s="561"/>
      <c r="P23" s="561"/>
      <c r="Q23" s="561"/>
      <c r="R23" s="561"/>
      <c r="S23" s="562"/>
      <c r="T23" s="545"/>
      <c r="U23" s="548"/>
      <c r="V23" s="548"/>
      <c r="W23" s="715"/>
      <c r="X23" s="715"/>
      <c r="Y23" s="715"/>
      <c r="Z23" s="715"/>
    </row>
    <row r="24" spans="2:27" s="536" customFormat="1" ht="19.95" customHeight="1">
      <c r="B24" s="535"/>
      <c r="C24" s="682" t="s">
        <v>203</v>
      </c>
      <c r="D24" s="536" t="s">
        <v>586</v>
      </c>
      <c r="G24" s="541"/>
      <c r="H24" s="541"/>
      <c r="I24" s="541"/>
      <c r="J24" s="542"/>
      <c r="K24" s="560"/>
      <c r="L24" s="563"/>
      <c r="M24" s="682" t="s">
        <v>203</v>
      </c>
      <c r="N24" s="755" t="s">
        <v>587</v>
      </c>
      <c r="O24" s="755"/>
      <c r="P24" s="755"/>
      <c r="Q24" s="755"/>
      <c r="R24" s="755"/>
      <c r="S24" s="562"/>
      <c r="T24" s="545"/>
      <c r="U24" s="548"/>
      <c r="V24" s="548"/>
      <c r="W24" s="715"/>
      <c r="X24" s="715"/>
      <c r="Y24" s="715"/>
      <c r="Z24" s="715"/>
    </row>
    <row r="25" spans="2:27" s="536" customFormat="1" ht="28.2" customHeight="1">
      <c r="B25" s="535"/>
      <c r="D25" s="723" t="s">
        <v>588</v>
      </c>
      <c r="E25" s="723"/>
      <c r="F25" s="723"/>
      <c r="G25" s="723"/>
      <c r="H25" s="552"/>
      <c r="I25" s="552"/>
      <c r="J25" s="553"/>
      <c r="K25" s="535"/>
      <c r="M25" s="682" t="s">
        <v>203</v>
      </c>
      <c r="N25" s="756" t="s">
        <v>589</v>
      </c>
      <c r="O25" s="756"/>
      <c r="P25" s="756"/>
      <c r="Q25" s="756"/>
      <c r="R25" s="756"/>
      <c r="S25" s="539"/>
      <c r="T25" s="545"/>
      <c r="U25" s="548"/>
      <c r="V25" s="548"/>
      <c r="W25" s="715"/>
      <c r="X25" s="715"/>
      <c r="Y25" s="715"/>
      <c r="Z25" s="715"/>
    </row>
    <row r="26" spans="2:27" s="536" customFormat="1" ht="26.4" customHeight="1">
      <c r="B26" s="535"/>
      <c r="D26" s="564"/>
      <c r="E26" s="565" t="s">
        <v>675</v>
      </c>
      <c r="F26" s="683"/>
      <c r="G26" s="683"/>
      <c r="H26" s="718"/>
      <c r="I26" s="719"/>
      <c r="J26" s="553"/>
      <c r="K26" s="532"/>
      <c r="L26" s="566" t="s">
        <v>590</v>
      </c>
      <c r="M26" s="566"/>
      <c r="N26" s="566"/>
      <c r="O26" s="566"/>
      <c r="P26" s="566"/>
      <c r="Q26" s="566"/>
      <c r="R26" s="566"/>
      <c r="S26" s="567"/>
      <c r="T26" s="545"/>
      <c r="U26" s="754"/>
      <c r="V26" s="754"/>
      <c r="W26" s="754"/>
    </row>
    <row r="27" spans="2:27" s="536" customFormat="1" ht="26.4" customHeight="1">
      <c r="B27" s="535"/>
      <c r="D27" s="564"/>
      <c r="E27" s="565" t="s">
        <v>616</v>
      </c>
      <c r="F27" s="683"/>
      <c r="G27" s="683"/>
      <c r="H27" s="716"/>
      <c r="I27" s="717"/>
      <c r="J27" s="553"/>
      <c r="K27" s="535"/>
      <c r="L27" s="682" t="s">
        <v>203</v>
      </c>
      <c r="M27" s="545" t="s">
        <v>591</v>
      </c>
      <c r="O27" s="682" t="s">
        <v>203</v>
      </c>
      <c r="P27" s="545" t="s">
        <v>592</v>
      </c>
      <c r="Q27" s="568"/>
      <c r="R27" s="568"/>
      <c r="S27" s="555"/>
      <c r="T27" s="600"/>
      <c r="U27" s="754"/>
      <c r="V27" s="754"/>
      <c r="W27" s="754"/>
    </row>
    <row r="28" spans="2:27" s="536" customFormat="1" ht="26.4" customHeight="1">
      <c r="B28" s="535"/>
      <c r="D28" s="569"/>
      <c r="E28" s="565" t="s">
        <v>676</v>
      </c>
      <c r="F28" s="683"/>
      <c r="G28" s="683"/>
      <c r="H28" s="718"/>
      <c r="I28" s="719"/>
      <c r="J28" s="553"/>
      <c r="K28" s="535"/>
      <c r="L28" s="682" t="s">
        <v>203</v>
      </c>
      <c r="M28" s="545" t="s">
        <v>593</v>
      </c>
      <c r="N28" s="554"/>
      <c r="O28" s="554"/>
      <c r="P28" s="554"/>
      <c r="Q28" s="554"/>
      <c r="R28" s="554"/>
      <c r="S28" s="555"/>
      <c r="T28" s="540"/>
      <c r="U28" s="597"/>
      <c r="V28" s="548"/>
      <c r="X28" s="697"/>
      <c r="Y28" s="697"/>
      <c r="Z28" s="541"/>
      <c r="AA28" s="549"/>
    </row>
    <row r="29" spans="2:27" s="536" customFormat="1" ht="22.95" customHeight="1">
      <c r="B29" s="535"/>
      <c r="D29" s="545" t="s">
        <v>594</v>
      </c>
      <c r="E29" s="545"/>
      <c r="F29" s="545"/>
      <c r="G29" s="545"/>
      <c r="H29" s="570"/>
      <c r="I29" s="571"/>
      <c r="J29" s="572"/>
      <c r="K29" s="535"/>
      <c r="L29" s="573" t="s">
        <v>595</v>
      </c>
      <c r="M29" s="573"/>
      <c r="N29" s="573"/>
      <c r="O29" s="573"/>
      <c r="P29" s="573"/>
      <c r="Q29" s="573"/>
      <c r="R29" s="573"/>
      <c r="S29" s="574"/>
      <c r="T29" s="545"/>
      <c r="U29" s="597"/>
      <c r="X29" s="541"/>
      <c r="Y29" s="541"/>
      <c r="Z29" s="541"/>
    </row>
    <row r="30" spans="2:27" s="536" customFormat="1" ht="26.4" customHeight="1">
      <c r="B30" s="535"/>
      <c r="D30" s="569"/>
      <c r="E30" s="720"/>
      <c r="F30" s="721"/>
      <c r="G30" s="722"/>
      <c r="H30" s="722"/>
      <c r="I30" s="722"/>
      <c r="J30" s="572"/>
      <c r="K30" s="535"/>
      <c r="L30" s="730"/>
      <c r="M30" s="731"/>
      <c r="N30" s="731"/>
      <c r="O30" s="731"/>
      <c r="P30" s="731"/>
      <c r="Q30" s="731"/>
      <c r="R30" s="732"/>
      <c r="S30" s="574"/>
      <c r="T30" s="545"/>
      <c r="U30" s="597"/>
      <c r="X30" s="549"/>
      <c r="Y30" s="549"/>
      <c r="Z30" s="541"/>
    </row>
    <row r="31" spans="2:27" s="536" customFormat="1" ht="17.25" customHeight="1">
      <c r="B31" s="535"/>
      <c r="D31" s="569"/>
      <c r="E31" s="575"/>
      <c r="F31" s="575"/>
      <c r="G31" s="575"/>
      <c r="H31" s="575"/>
      <c r="I31" s="575"/>
      <c r="J31" s="572"/>
      <c r="K31" s="535"/>
      <c r="L31" s="733"/>
      <c r="M31" s="734"/>
      <c r="N31" s="734"/>
      <c r="O31" s="734"/>
      <c r="P31" s="734"/>
      <c r="Q31" s="734"/>
      <c r="R31" s="735"/>
      <c r="S31" s="574"/>
      <c r="T31" s="545"/>
      <c r="U31" s="597"/>
      <c r="X31" s="549"/>
      <c r="Y31" s="549"/>
      <c r="Z31" s="541"/>
    </row>
    <row r="32" spans="2:27" s="536" customFormat="1" ht="31.5" customHeight="1">
      <c r="B32" s="535"/>
      <c r="C32" s="682" t="s">
        <v>203</v>
      </c>
      <c r="D32" s="723" t="s">
        <v>596</v>
      </c>
      <c r="E32" s="723"/>
      <c r="F32" s="723"/>
      <c r="G32" s="575"/>
      <c r="H32" s="575"/>
      <c r="I32" s="575"/>
      <c r="J32" s="572"/>
      <c r="K32" s="535"/>
      <c r="L32" s="736"/>
      <c r="M32" s="737"/>
      <c r="N32" s="737"/>
      <c r="O32" s="737"/>
      <c r="P32" s="737"/>
      <c r="Q32" s="737"/>
      <c r="R32" s="738"/>
      <c r="S32" s="574"/>
      <c r="T32" s="545"/>
      <c r="U32" s="597"/>
      <c r="X32" s="549"/>
      <c r="Y32" s="549"/>
      <c r="Z32" s="541"/>
    </row>
    <row r="33" spans="2:27" s="536" customFormat="1" ht="18.600000000000001" customHeight="1">
      <c r="B33" s="576"/>
      <c r="C33" s="556"/>
      <c r="E33" s="577"/>
      <c r="F33" s="577"/>
      <c r="G33" s="577"/>
      <c r="H33" s="578"/>
      <c r="I33" s="578"/>
      <c r="J33" s="579"/>
      <c r="K33" s="576"/>
      <c r="L33" s="580"/>
      <c r="M33" s="580"/>
      <c r="N33" s="580"/>
      <c r="O33" s="580"/>
      <c r="P33" s="580"/>
      <c r="Q33" s="580"/>
      <c r="R33" s="580"/>
      <c r="S33" s="581"/>
      <c r="T33" s="545"/>
      <c r="U33" s="536" t="s">
        <v>609</v>
      </c>
      <c r="V33" s="752"/>
      <c r="W33" s="752"/>
      <c r="X33" s="752"/>
      <c r="Y33" s="752"/>
      <c r="Z33" s="752"/>
      <c r="AA33" s="752"/>
    </row>
    <row r="34" spans="2:27" s="536" customFormat="1" ht="25.2" customHeight="1">
      <c r="B34" s="535"/>
      <c r="C34" s="533" t="s">
        <v>597</v>
      </c>
      <c r="D34" s="533"/>
      <c r="E34" s="582"/>
      <c r="F34" s="583"/>
      <c r="G34" s="583"/>
      <c r="H34" s="583"/>
      <c r="I34" s="583"/>
      <c r="J34" s="583"/>
      <c r="K34" s="583"/>
      <c r="L34" s="583"/>
      <c r="M34" s="583"/>
      <c r="N34" s="583"/>
      <c r="O34" s="583"/>
      <c r="P34" s="583"/>
      <c r="Q34" s="583"/>
      <c r="R34" s="566"/>
      <c r="S34" s="584"/>
      <c r="T34" s="544"/>
      <c r="U34" s="536" t="s">
        <v>610</v>
      </c>
    </row>
    <row r="35" spans="2:27" s="536" customFormat="1" ht="26.4" customHeight="1">
      <c r="B35" s="535"/>
      <c r="D35" s="704" t="s">
        <v>598</v>
      </c>
      <c r="E35" s="705"/>
      <c r="F35" s="684"/>
      <c r="G35" s="585" t="s">
        <v>599</v>
      </c>
      <c r="H35" s="585" t="s">
        <v>600</v>
      </c>
      <c r="I35" s="586"/>
      <c r="J35" s="586"/>
      <c r="K35" s="587"/>
      <c r="L35" s="706"/>
      <c r="M35" s="707"/>
      <c r="N35" s="707"/>
      <c r="O35" s="708"/>
      <c r="P35" s="685"/>
      <c r="Q35" s="686"/>
      <c r="R35" s="588"/>
      <c r="S35" s="539"/>
      <c r="U35" s="536" t="s">
        <v>611</v>
      </c>
    </row>
    <row r="36" spans="2:27" s="536" customFormat="1" ht="21.75" customHeight="1">
      <c r="B36" s="535"/>
      <c r="D36" s="709" t="s">
        <v>601</v>
      </c>
      <c r="E36" s="710"/>
      <c r="F36" s="741"/>
      <c r="G36" s="742"/>
      <c r="H36" s="742"/>
      <c r="I36" s="742"/>
      <c r="J36" s="742"/>
      <c r="K36" s="742"/>
      <c r="L36" s="742"/>
      <c r="M36" s="742"/>
      <c r="N36" s="742"/>
      <c r="O36" s="742"/>
      <c r="P36" s="742"/>
      <c r="Q36" s="743"/>
      <c r="R36" s="589"/>
      <c r="S36" s="539"/>
      <c r="U36" s="536" t="s">
        <v>612</v>
      </c>
    </row>
    <row r="37" spans="2:27" s="536" customFormat="1" ht="21.75" customHeight="1">
      <c r="B37" s="535"/>
      <c r="D37" s="711"/>
      <c r="E37" s="712"/>
      <c r="F37" s="744"/>
      <c r="G37" s="745"/>
      <c r="H37" s="745"/>
      <c r="I37" s="745"/>
      <c r="J37" s="745"/>
      <c r="K37" s="745"/>
      <c r="L37" s="745"/>
      <c r="M37" s="745"/>
      <c r="N37" s="745"/>
      <c r="O37" s="745"/>
      <c r="P37" s="745"/>
      <c r="Q37" s="746"/>
      <c r="R37" s="589"/>
      <c r="S37" s="539"/>
      <c r="U37" s="536" t="s">
        <v>613</v>
      </c>
    </row>
    <row r="38" spans="2:27" s="536" customFormat="1" ht="21.75" customHeight="1">
      <c r="B38" s="535"/>
      <c r="D38" s="711"/>
      <c r="E38" s="712"/>
      <c r="F38" s="744"/>
      <c r="G38" s="745"/>
      <c r="H38" s="745"/>
      <c r="I38" s="745"/>
      <c r="J38" s="745"/>
      <c r="K38" s="745"/>
      <c r="L38" s="745"/>
      <c r="M38" s="745"/>
      <c r="N38" s="745"/>
      <c r="O38" s="745"/>
      <c r="P38" s="745"/>
      <c r="Q38" s="746"/>
      <c r="R38" s="589"/>
      <c r="S38" s="539"/>
      <c r="U38" s="536" t="s">
        <v>614</v>
      </c>
    </row>
    <row r="39" spans="2:27" s="536" customFormat="1" ht="21.75" customHeight="1">
      <c r="B39" s="535"/>
      <c r="D39" s="713"/>
      <c r="E39" s="714"/>
      <c r="F39" s="747"/>
      <c r="G39" s="748"/>
      <c r="H39" s="748"/>
      <c r="I39" s="748"/>
      <c r="J39" s="748"/>
      <c r="K39" s="748"/>
      <c r="L39" s="748"/>
      <c r="M39" s="748"/>
      <c r="N39" s="748"/>
      <c r="O39" s="748"/>
      <c r="P39" s="748"/>
      <c r="Q39" s="749"/>
      <c r="R39" s="589"/>
      <c r="S39" s="539"/>
      <c r="U39" s="536" t="s">
        <v>615</v>
      </c>
    </row>
    <row r="40" spans="2:27" s="536" customFormat="1" ht="10.5" customHeight="1">
      <c r="B40" s="535"/>
      <c r="S40" s="539"/>
    </row>
    <row r="41" spans="2:27" s="536" customFormat="1" ht="18.75" customHeight="1">
      <c r="B41" s="535"/>
      <c r="C41" s="682" t="s">
        <v>203</v>
      </c>
      <c r="D41" s="545" t="s">
        <v>602</v>
      </c>
      <c r="E41" s="545"/>
      <c r="F41" s="545"/>
      <c r="G41" s="545"/>
      <c r="H41" s="545"/>
      <c r="M41" s="682" t="s">
        <v>203</v>
      </c>
      <c r="N41" s="545" t="s">
        <v>603</v>
      </c>
      <c r="O41" s="545"/>
      <c r="P41" s="545"/>
      <c r="Q41" s="545"/>
      <c r="R41" s="545"/>
      <c r="S41" s="539"/>
    </row>
    <row r="42" spans="2:27" s="536" customFormat="1" ht="26.4" customHeight="1">
      <c r="B42" s="535"/>
      <c r="D42" s="681" t="s">
        <v>604</v>
      </c>
      <c r="E42" s="681"/>
      <c r="F42" s="681"/>
      <c r="G42" s="750"/>
      <c r="H42" s="751"/>
      <c r="I42" s="573"/>
      <c r="J42" s="573"/>
      <c r="N42" s="573" t="s">
        <v>605</v>
      </c>
      <c r="O42" s="573"/>
      <c r="P42" s="573"/>
      <c r="Q42" s="573"/>
      <c r="R42" s="573"/>
      <c r="S42" s="574"/>
    </row>
    <row r="43" spans="2:27" s="536" customFormat="1" ht="18.75" customHeight="1">
      <c r="B43" s="535"/>
      <c r="D43" s="536" t="s">
        <v>688</v>
      </c>
      <c r="M43" s="545"/>
      <c r="N43" s="752"/>
      <c r="O43" s="752"/>
      <c r="P43" s="752"/>
      <c r="Q43" s="752"/>
      <c r="R43" s="752"/>
      <c r="S43" s="574"/>
    </row>
    <row r="44" spans="2:27" s="536" customFormat="1" ht="18.75" customHeight="1">
      <c r="B44" s="535"/>
      <c r="C44" s="590"/>
      <c r="D44" s="734"/>
      <c r="E44" s="753"/>
      <c r="F44" s="753"/>
      <c r="G44" s="753"/>
      <c r="H44" s="753"/>
      <c r="I44" s="753"/>
      <c r="J44" s="753"/>
      <c r="K44" s="753"/>
      <c r="L44" s="753"/>
      <c r="M44" s="545"/>
      <c r="N44" s="752"/>
      <c r="O44" s="752"/>
      <c r="P44" s="752"/>
      <c r="Q44" s="752"/>
      <c r="R44" s="752"/>
      <c r="S44" s="574"/>
    </row>
    <row r="45" spans="2:27" s="536" customFormat="1" ht="34.799999999999997" customHeight="1">
      <c r="B45" s="535"/>
      <c r="C45" s="590"/>
      <c r="D45" s="753"/>
      <c r="E45" s="753"/>
      <c r="F45" s="753"/>
      <c r="G45" s="753"/>
      <c r="H45" s="753"/>
      <c r="I45" s="753"/>
      <c r="J45" s="753"/>
      <c r="K45" s="753"/>
      <c r="L45" s="753"/>
      <c r="M45" s="545"/>
      <c r="N45" s="752"/>
      <c r="O45" s="752"/>
      <c r="P45" s="752"/>
      <c r="Q45" s="752"/>
      <c r="R45" s="752"/>
      <c r="S45" s="574"/>
    </row>
    <row r="46" spans="2:27" s="536" customFormat="1" ht="28.8" customHeight="1">
      <c r="B46" s="535"/>
      <c r="C46" s="590"/>
      <c r="D46" s="753"/>
      <c r="E46" s="753"/>
      <c r="F46" s="753"/>
      <c r="G46" s="753"/>
      <c r="H46" s="753"/>
      <c r="I46" s="753"/>
      <c r="J46" s="753"/>
      <c r="K46" s="753"/>
      <c r="L46" s="753"/>
      <c r="N46" s="752"/>
      <c r="O46" s="752"/>
      <c r="P46" s="752"/>
      <c r="Q46" s="752"/>
      <c r="R46" s="752"/>
      <c r="S46" s="574"/>
    </row>
    <row r="47" spans="2:27" s="536" customFormat="1" ht="8.25" customHeight="1">
      <c r="B47" s="535"/>
      <c r="C47" s="556"/>
      <c r="D47" s="556"/>
      <c r="E47" s="591"/>
      <c r="F47" s="591"/>
      <c r="G47" s="591"/>
      <c r="H47" s="591"/>
      <c r="I47" s="591"/>
      <c r="J47" s="591"/>
      <c r="K47" s="556"/>
      <c r="L47" s="556"/>
      <c r="M47" s="556"/>
      <c r="N47" s="592"/>
      <c r="O47" s="592"/>
      <c r="P47" s="592"/>
      <c r="Q47" s="592"/>
      <c r="R47" s="592"/>
      <c r="S47" s="593"/>
    </row>
    <row r="48" spans="2:27" s="536" customFormat="1" ht="26.4" customHeight="1">
      <c r="B48" s="532"/>
      <c r="C48" s="533" t="s">
        <v>206</v>
      </c>
      <c r="D48" s="533"/>
      <c r="E48" s="594"/>
      <c r="F48" s="594"/>
      <c r="G48" s="728" t="s">
        <v>606</v>
      </c>
      <c r="H48" s="729"/>
      <c r="I48" s="594"/>
      <c r="J48" s="594"/>
      <c r="K48" s="533"/>
      <c r="L48" s="533"/>
      <c r="M48" s="533"/>
      <c r="N48" s="533"/>
      <c r="O48" s="533"/>
      <c r="P48" s="533"/>
      <c r="Q48" s="533"/>
      <c r="R48" s="533"/>
      <c r="S48" s="534"/>
      <c r="T48" s="600"/>
    </row>
    <row r="49" spans="1:21" s="536" customFormat="1" ht="21.75" customHeight="1">
      <c r="B49" s="535"/>
      <c r="C49" s="682" t="s">
        <v>203</v>
      </c>
      <c r="D49" s="536" t="s">
        <v>204</v>
      </c>
      <c r="E49" s="682" t="s">
        <v>203</v>
      </c>
      <c r="F49" s="536" t="s">
        <v>607</v>
      </c>
      <c r="G49" s="730"/>
      <c r="H49" s="731"/>
      <c r="I49" s="731"/>
      <c r="J49" s="731"/>
      <c r="K49" s="731"/>
      <c r="L49" s="731"/>
      <c r="M49" s="731"/>
      <c r="N49" s="731"/>
      <c r="O49" s="731"/>
      <c r="P49" s="731"/>
      <c r="Q49" s="731"/>
      <c r="R49" s="732"/>
      <c r="S49" s="539"/>
      <c r="T49" s="540"/>
      <c r="U49" s="547"/>
    </row>
    <row r="50" spans="1:21" s="536" customFormat="1" ht="22.5" customHeight="1">
      <c r="B50" s="535"/>
      <c r="C50" s="682" t="s">
        <v>203</v>
      </c>
      <c r="D50" s="739" t="s">
        <v>593</v>
      </c>
      <c r="E50" s="739"/>
      <c r="F50" s="739"/>
      <c r="G50" s="733"/>
      <c r="H50" s="734"/>
      <c r="I50" s="734"/>
      <c r="J50" s="734"/>
      <c r="K50" s="734"/>
      <c r="L50" s="734"/>
      <c r="M50" s="734"/>
      <c r="N50" s="734"/>
      <c r="O50" s="734"/>
      <c r="P50" s="734"/>
      <c r="Q50" s="734"/>
      <c r="R50" s="735"/>
      <c r="S50" s="539"/>
    </row>
    <row r="51" spans="1:21" s="536" customFormat="1" ht="42" customHeight="1">
      <c r="B51" s="535"/>
      <c r="G51" s="736"/>
      <c r="H51" s="737"/>
      <c r="I51" s="737"/>
      <c r="J51" s="737"/>
      <c r="K51" s="737"/>
      <c r="L51" s="737"/>
      <c r="M51" s="737"/>
      <c r="N51" s="737"/>
      <c r="O51" s="737"/>
      <c r="P51" s="737"/>
      <c r="Q51" s="737"/>
      <c r="R51" s="738"/>
      <c r="S51" s="539"/>
    </row>
    <row r="52" spans="1:21" s="536" customFormat="1" ht="13.2" customHeight="1">
      <c r="B52" s="576"/>
      <c r="C52" s="556"/>
      <c r="D52" s="556"/>
      <c r="E52" s="556"/>
      <c r="F52" s="556"/>
      <c r="G52" s="595"/>
      <c r="H52" s="595"/>
      <c r="I52" s="595"/>
      <c r="J52" s="595"/>
      <c r="K52" s="556"/>
      <c r="L52" s="556"/>
      <c r="M52" s="556"/>
      <c r="N52" s="556"/>
      <c r="O52" s="556"/>
      <c r="P52" s="556"/>
      <c r="Q52" s="556"/>
      <c r="R52" s="556"/>
      <c r="S52" s="557"/>
      <c r="T52" s="547"/>
    </row>
    <row r="53" spans="1:21" s="536" customFormat="1" ht="23.4" customHeight="1">
      <c r="B53" s="535"/>
      <c r="C53" s="536" t="s">
        <v>608</v>
      </c>
      <c r="E53" s="544"/>
      <c r="F53" s="544"/>
      <c r="G53" s="544"/>
      <c r="H53" s="544"/>
      <c r="I53" s="544"/>
      <c r="J53" s="544"/>
      <c r="S53" s="539"/>
    </row>
    <row r="54" spans="1:21" s="536" customFormat="1" ht="27" customHeight="1">
      <c r="B54" s="535"/>
      <c r="C54" s="734"/>
      <c r="D54" s="734"/>
      <c r="E54" s="734"/>
      <c r="F54" s="734"/>
      <c r="G54" s="734"/>
      <c r="H54" s="734"/>
      <c r="I54" s="734"/>
      <c r="J54" s="734"/>
      <c r="K54" s="734"/>
      <c r="L54" s="734"/>
      <c r="M54" s="734"/>
      <c r="N54" s="734"/>
      <c r="O54" s="734"/>
      <c r="P54" s="734"/>
      <c r="Q54" s="734"/>
      <c r="R54" s="734"/>
      <c r="S54" s="539"/>
    </row>
    <row r="55" spans="1:21" s="536" customFormat="1" ht="68.25" customHeight="1">
      <c r="B55" s="576"/>
      <c r="C55" s="740"/>
      <c r="D55" s="740"/>
      <c r="E55" s="740"/>
      <c r="F55" s="740"/>
      <c r="G55" s="740"/>
      <c r="H55" s="740"/>
      <c r="I55" s="740"/>
      <c r="J55" s="740"/>
      <c r="K55" s="740"/>
      <c r="L55" s="740"/>
      <c r="M55" s="740"/>
      <c r="N55" s="740"/>
      <c r="O55" s="740"/>
      <c r="P55" s="740"/>
      <c r="Q55" s="740"/>
      <c r="R55" s="740"/>
      <c r="S55" s="596"/>
    </row>
    <row r="56" spans="1:21" ht="7.5" customHeight="1">
      <c r="T56" s="251"/>
    </row>
    <row r="57" spans="1:21" ht="7.5" customHeight="1">
      <c r="A57" s="241" t="s">
        <v>265</v>
      </c>
    </row>
    <row r="58" spans="1:21" ht="19.5" customHeight="1">
      <c r="B58" s="252" t="s">
        <v>484</v>
      </c>
      <c r="C58" s="253">
        <v>99</v>
      </c>
      <c r="D58" s="253" t="str">
        <f t="shared" ref="D58" si="0">C58&amp;"  "&amp;B58</f>
        <v>99  全国</v>
      </c>
    </row>
    <row r="59" spans="1:21" ht="19.5" customHeight="1">
      <c r="A59" s="254"/>
      <c r="B59" s="255" t="s">
        <v>266</v>
      </c>
      <c r="C59" s="256" t="s">
        <v>485</v>
      </c>
      <c r="D59" s="257" t="str">
        <f>C59&amp;"  "&amp;B59</f>
        <v>01  北海道</v>
      </c>
    </row>
    <row r="60" spans="1:21" ht="19.5" customHeight="1">
      <c r="A60" s="254"/>
      <c r="B60" s="258" t="s">
        <v>346</v>
      </c>
      <c r="C60" s="259" t="s">
        <v>489</v>
      </c>
      <c r="D60" s="253" t="str">
        <f t="shared" ref="D60:D105" si="1">C60&amp;"  "&amp;B60</f>
        <v>02  青森県</v>
      </c>
    </row>
    <row r="61" spans="1:21">
      <c r="A61" s="254"/>
      <c r="B61" s="258" t="s">
        <v>267</v>
      </c>
      <c r="C61" s="259" t="s">
        <v>490</v>
      </c>
      <c r="D61" s="253" t="str">
        <f t="shared" si="1"/>
        <v>03  岩手県</v>
      </c>
    </row>
    <row r="62" spans="1:21">
      <c r="A62" s="254"/>
      <c r="B62" s="258" t="s">
        <v>268</v>
      </c>
      <c r="C62" s="259" t="s">
        <v>491</v>
      </c>
      <c r="D62" s="253" t="str">
        <f t="shared" si="1"/>
        <v>04  宮城県</v>
      </c>
    </row>
    <row r="63" spans="1:21">
      <c r="A63" s="254"/>
      <c r="B63" s="258" t="s">
        <v>269</v>
      </c>
      <c r="C63" s="259" t="s">
        <v>492</v>
      </c>
      <c r="D63" s="253" t="str">
        <f t="shared" si="1"/>
        <v>05  秋田県</v>
      </c>
    </row>
    <row r="64" spans="1:21">
      <c r="A64" s="254"/>
      <c r="B64" s="258" t="s">
        <v>270</v>
      </c>
      <c r="C64" s="259" t="s">
        <v>493</v>
      </c>
      <c r="D64" s="253" t="str">
        <f t="shared" si="1"/>
        <v>06  山形県</v>
      </c>
    </row>
    <row r="65" spans="1:4">
      <c r="A65" s="254"/>
      <c r="B65" s="258" t="s">
        <v>271</v>
      </c>
      <c r="C65" s="259" t="s">
        <v>494</v>
      </c>
      <c r="D65" s="253" t="str">
        <f t="shared" si="1"/>
        <v>07  福島県</v>
      </c>
    </row>
    <row r="66" spans="1:4">
      <c r="A66" s="254"/>
      <c r="B66" s="258" t="s">
        <v>272</v>
      </c>
      <c r="C66" s="259" t="s">
        <v>495</v>
      </c>
      <c r="D66" s="253" t="str">
        <f t="shared" si="1"/>
        <v>08  茨城県</v>
      </c>
    </row>
    <row r="67" spans="1:4">
      <c r="A67" s="254"/>
      <c r="B67" s="258" t="s">
        <v>273</v>
      </c>
      <c r="C67" s="259" t="s">
        <v>496</v>
      </c>
      <c r="D67" s="253" t="str">
        <f t="shared" si="1"/>
        <v>09  栃木県</v>
      </c>
    </row>
    <row r="68" spans="1:4">
      <c r="A68" s="254"/>
      <c r="B68" s="258" t="s">
        <v>275</v>
      </c>
      <c r="C68" s="259" t="s">
        <v>274</v>
      </c>
      <c r="D68" s="253" t="str">
        <f t="shared" si="1"/>
        <v> 10  群馬県</v>
      </c>
    </row>
    <row r="69" spans="1:4">
      <c r="A69" s="254"/>
      <c r="B69" s="258" t="s">
        <v>277</v>
      </c>
      <c r="C69" s="259" t="s">
        <v>276</v>
      </c>
      <c r="D69" s="253" t="str">
        <f t="shared" si="1"/>
        <v> 11  埼玉県</v>
      </c>
    </row>
    <row r="70" spans="1:4">
      <c r="A70" s="254"/>
      <c r="B70" s="258" t="s">
        <v>279</v>
      </c>
      <c r="C70" s="259" t="s">
        <v>278</v>
      </c>
      <c r="D70" s="253" t="str">
        <f t="shared" si="1"/>
        <v> 12  千葉県</v>
      </c>
    </row>
    <row r="71" spans="1:4">
      <c r="A71" s="254"/>
      <c r="B71" s="258" t="s">
        <v>254</v>
      </c>
      <c r="C71" s="259" t="s">
        <v>280</v>
      </c>
      <c r="D71" s="253" t="str">
        <f t="shared" si="1"/>
        <v> 13  東京都</v>
      </c>
    </row>
    <row r="72" spans="1:4">
      <c r="A72" s="254"/>
      <c r="B72" s="258" t="s">
        <v>248</v>
      </c>
      <c r="C72" s="259" t="s">
        <v>281</v>
      </c>
      <c r="D72" s="253" t="str">
        <f t="shared" si="1"/>
        <v> 14  神奈川県</v>
      </c>
    </row>
    <row r="73" spans="1:4">
      <c r="A73" s="254"/>
      <c r="B73" s="258" t="s">
        <v>283</v>
      </c>
      <c r="C73" s="259" t="s">
        <v>282</v>
      </c>
      <c r="D73" s="253" t="str">
        <f t="shared" si="1"/>
        <v> 15  新潟県</v>
      </c>
    </row>
    <row r="74" spans="1:4">
      <c r="A74" s="254"/>
      <c r="B74" s="258" t="s">
        <v>285</v>
      </c>
      <c r="C74" s="259" t="s">
        <v>284</v>
      </c>
      <c r="D74" s="253" t="str">
        <f t="shared" si="1"/>
        <v> 16  富山県</v>
      </c>
    </row>
    <row r="75" spans="1:4">
      <c r="A75" s="254"/>
      <c r="B75" s="258" t="s">
        <v>287</v>
      </c>
      <c r="C75" s="259" t="s">
        <v>286</v>
      </c>
      <c r="D75" s="253" t="str">
        <f t="shared" si="1"/>
        <v> 17  石川県</v>
      </c>
    </row>
    <row r="76" spans="1:4">
      <c r="A76" s="254"/>
      <c r="B76" s="258" t="s">
        <v>289</v>
      </c>
      <c r="C76" s="259" t="s">
        <v>288</v>
      </c>
      <c r="D76" s="253" t="str">
        <f t="shared" si="1"/>
        <v> 18  福井県</v>
      </c>
    </row>
    <row r="77" spans="1:4">
      <c r="A77" s="254"/>
      <c r="B77" s="258" t="s">
        <v>291</v>
      </c>
      <c r="C77" s="259" t="s">
        <v>290</v>
      </c>
      <c r="D77" s="253" t="str">
        <f t="shared" si="1"/>
        <v> 19  山梨県</v>
      </c>
    </row>
    <row r="78" spans="1:4">
      <c r="A78" s="254"/>
      <c r="B78" s="258" t="s">
        <v>293</v>
      </c>
      <c r="C78" s="259" t="s">
        <v>292</v>
      </c>
      <c r="D78" s="253" t="str">
        <f t="shared" si="1"/>
        <v> 20  長野県</v>
      </c>
    </row>
    <row r="79" spans="1:4">
      <c r="A79" s="254"/>
      <c r="B79" s="258" t="s">
        <v>295</v>
      </c>
      <c r="C79" s="259" t="s">
        <v>294</v>
      </c>
      <c r="D79" s="253" t="str">
        <f t="shared" si="1"/>
        <v> 21  岐阜県</v>
      </c>
    </row>
    <row r="80" spans="1:4">
      <c r="A80" s="254"/>
      <c r="B80" s="258" t="s">
        <v>297</v>
      </c>
      <c r="C80" s="259" t="s">
        <v>296</v>
      </c>
      <c r="D80" s="253" t="str">
        <f t="shared" si="1"/>
        <v> 22  静岡県</v>
      </c>
    </row>
    <row r="81" spans="1:4">
      <c r="A81" s="254"/>
      <c r="B81" s="258" t="s">
        <v>299</v>
      </c>
      <c r="C81" s="259" t="s">
        <v>298</v>
      </c>
      <c r="D81" s="253" t="str">
        <f t="shared" si="1"/>
        <v> 23  愛知県</v>
      </c>
    </row>
    <row r="82" spans="1:4">
      <c r="A82" s="254"/>
      <c r="B82" s="258" t="s">
        <v>301</v>
      </c>
      <c r="C82" s="259" t="s">
        <v>300</v>
      </c>
      <c r="D82" s="253" t="str">
        <f t="shared" si="1"/>
        <v> 24  三重県</v>
      </c>
    </row>
    <row r="83" spans="1:4">
      <c r="A83" s="254"/>
      <c r="B83" s="258" t="s">
        <v>303</v>
      </c>
      <c r="C83" s="259" t="s">
        <v>302</v>
      </c>
      <c r="D83" s="253" t="str">
        <f t="shared" si="1"/>
        <v> 25  滋賀県</v>
      </c>
    </row>
    <row r="84" spans="1:4">
      <c r="A84" s="254"/>
      <c r="B84" s="258" t="s">
        <v>305</v>
      </c>
      <c r="C84" s="259" t="s">
        <v>304</v>
      </c>
      <c r="D84" s="253" t="str">
        <f t="shared" si="1"/>
        <v> 26  京都府</v>
      </c>
    </row>
    <row r="85" spans="1:4">
      <c r="A85" s="254"/>
      <c r="B85" s="258" t="s">
        <v>307</v>
      </c>
      <c r="C85" s="259" t="s">
        <v>306</v>
      </c>
      <c r="D85" s="253" t="str">
        <f t="shared" si="1"/>
        <v> 27  大阪府</v>
      </c>
    </row>
    <row r="86" spans="1:4">
      <c r="A86" s="254"/>
      <c r="B86" s="258" t="s">
        <v>309</v>
      </c>
      <c r="C86" s="259" t="s">
        <v>308</v>
      </c>
      <c r="D86" s="253" t="str">
        <f t="shared" si="1"/>
        <v> 28  兵庫県</v>
      </c>
    </row>
    <row r="87" spans="1:4">
      <c r="A87" s="254"/>
      <c r="B87" s="258" t="s">
        <v>311</v>
      </c>
      <c r="C87" s="259" t="s">
        <v>310</v>
      </c>
      <c r="D87" s="253" t="str">
        <f t="shared" si="1"/>
        <v> 29  奈良県</v>
      </c>
    </row>
    <row r="88" spans="1:4">
      <c r="A88" s="254"/>
      <c r="B88" s="258" t="s">
        <v>249</v>
      </c>
      <c r="C88" s="259" t="s">
        <v>312</v>
      </c>
      <c r="D88" s="253" t="str">
        <f t="shared" si="1"/>
        <v> 30  和歌山県</v>
      </c>
    </row>
    <row r="89" spans="1:4">
      <c r="A89" s="254"/>
      <c r="B89" s="258" t="s">
        <v>314</v>
      </c>
      <c r="C89" s="259" t="s">
        <v>313</v>
      </c>
      <c r="D89" s="253" t="str">
        <f t="shared" si="1"/>
        <v> 31  鳥取県</v>
      </c>
    </row>
    <row r="90" spans="1:4">
      <c r="A90" s="254"/>
      <c r="B90" s="258" t="s">
        <v>316</v>
      </c>
      <c r="C90" s="259" t="s">
        <v>315</v>
      </c>
      <c r="D90" s="253" t="str">
        <f t="shared" si="1"/>
        <v> 32  島根県</v>
      </c>
    </row>
    <row r="91" spans="1:4">
      <c r="A91" s="254"/>
      <c r="B91" s="258" t="s">
        <v>318</v>
      </c>
      <c r="C91" s="259" t="s">
        <v>317</v>
      </c>
      <c r="D91" s="253" t="str">
        <f t="shared" si="1"/>
        <v> 33  岡山県</v>
      </c>
    </row>
    <row r="92" spans="1:4">
      <c r="A92" s="254"/>
      <c r="B92" s="258" t="s">
        <v>320</v>
      </c>
      <c r="C92" s="259" t="s">
        <v>319</v>
      </c>
      <c r="D92" s="253" t="str">
        <f t="shared" si="1"/>
        <v> 34  広島県</v>
      </c>
    </row>
    <row r="93" spans="1:4">
      <c r="A93" s="254"/>
      <c r="B93" s="258" t="s">
        <v>322</v>
      </c>
      <c r="C93" s="259" t="s">
        <v>321</v>
      </c>
      <c r="D93" s="253" t="str">
        <f t="shared" si="1"/>
        <v> 35  山口県</v>
      </c>
    </row>
    <row r="94" spans="1:4">
      <c r="A94" s="254"/>
      <c r="B94" s="258" t="s">
        <v>324</v>
      </c>
      <c r="C94" s="259" t="s">
        <v>323</v>
      </c>
      <c r="D94" s="253" t="str">
        <f t="shared" si="1"/>
        <v> 36  徳島県</v>
      </c>
    </row>
    <row r="95" spans="1:4">
      <c r="A95" s="254"/>
      <c r="B95" s="258" t="s">
        <v>326</v>
      </c>
      <c r="C95" s="259" t="s">
        <v>325</v>
      </c>
      <c r="D95" s="253" t="str">
        <f t="shared" si="1"/>
        <v> 37  香川県</v>
      </c>
    </row>
    <row r="96" spans="1:4">
      <c r="A96" s="254"/>
      <c r="B96" s="258" t="s">
        <v>328</v>
      </c>
      <c r="C96" s="259" t="s">
        <v>327</v>
      </c>
      <c r="D96" s="253" t="str">
        <f t="shared" si="1"/>
        <v> 38  愛媛県</v>
      </c>
    </row>
    <row r="97" spans="1:4">
      <c r="A97" s="254"/>
      <c r="B97" s="258" t="s">
        <v>330</v>
      </c>
      <c r="C97" s="259" t="s">
        <v>329</v>
      </c>
      <c r="D97" s="253" t="str">
        <f t="shared" si="1"/>
        <v> 39  高知県</v>
      </c>
    </row>
    <row r="98" spans="1:4">
      <c r="A98" s="254"/>
      <c r="B98" s="258" t="s">
        <v>332</v>
      </c>
      <c r="C98" s="259" t="s">
        <v>331</v>
      </c>
      <c r="D98" s="253" t="str">
        <f t="shared" si="1"/>
        <v> 40  福岡県</v>
      </c>
    </row>
    <row r="99" spans="1:4">
      <c r="A99" s="254"/>
      <c r="B99" s="258" t="s">
        <v>334</v>
      </c>
      <c r="C99" s="259" t="s">
        <v>333</v>
      </c>
      <c r="D99" s="253" t="str">
        <f t="shared" si="1"/>
        <v> 41  佐賀県</v>
      </c>
    </row>
    <row r="100" spans="1:4">
      <c r="A100" s="254"/>
      <c r="B100" s="258" t="s">
        <v>336</v>
      </c>
      <c r="C100" s="259" t="s">
        <v>335</v>
      </c>
      <c r="D100" s="253" t="str">
        <f t="shared" si="1"/>
        <v> 42  長崎県</v>
      </c>
    </row>
    <row r="101" spans="1:4">
      <c r="A101" s="254"/>
      <c r="B101" s="258" t="s">
        <v>338</v>
      </c>
      <c r="C101" s="259" t="s">
        <v>337</v>
      </c>
      <c r="D101" s="253" t="str">
        <f t="shared" si="1"/>
        <v> 43  熊本県</v>
      </c>
    </row>
    <row r="102" spans="1:4">
      <c r="A102" s="254"/>
      <c r="B102" s="258" t="s">
        <v>340</v>
      </c>
      <c r="C102" s="259" t="s">
        <v>339</v>
      </c>
      <c r="D102" s="253" t="str">
        <f t="shared" si="1"/>
        <v> 44  大分県</v>
      </c>
    </row>
    <row r="103" spans="1:4">
      <c r="A103" s="254"/>
      <c r="B103" s="258" t="s">
        <v>342</v>
      </c>
      <c r="C103" s="259" t="s">
        <v>341</v>
      </c>
      <c r="D103" s="253" t="str">
        <f t="shared" si="1"/>
        <v> 45  宮崎県</v>
      </c>
    </row>
    <row r="104" spans="1:4">
      <c r="A104" s="254"/>
      <c r="B104" s="258" t="s">
        <v>347</v>
      </c>
      <c r="C104" s="259" t="s">
        <v>343</v>
      </c>
      <c r="D104" s="253" t="str">
        <f t="shared" si="1"/>
        <v> 46  鹿児島県</v>
      </c>
    </row>
    <row r="105" spans="1:4">
      <c r="A105" s="254"/>
      <c r="B105" s="258" t="s">
        <v>345</v>
      </c>
      <c r="C105" s="259" t="s">
        <v>344</v>
      </c>
      <c r="D105" s="253" t="str">
        <f t="shared" si="1"/>
        <v> 47  沖縄県</v>
      </c>
    </row>
  </sheetData>
  <sheetProtection algorithmName="SHA-512" hashValue="d1eth6H/jRasDfBzjBilopKDsO67zercjneya1vGOPKQJzerLpIJutcqWtIes5tskQVNuPs2RLPv6yY8+JVVPA==" saltValue="IIQmy8nQGOn10Iwm1ClRgA==" spinCount="100000" sheet="1" objects="1" scenarios="1" formatCells="0" formatColumns="0" formatRows="0"/>
  <mergeCells count="62">
    <mergeCell ref="E15:I15"/>
    <mergeCell ref="W22:Z25"/>
    <mergeCell ref="U26:W27"/>
    <mergeCell ref="X28:Y28"/>
    <mergeCell ref="V33:AA33"/>
    <mergeCell ref="N24:R24"/>
    <mergeCell ref="L23:N23"/>
    <mergeCell ref="N25:R25"/>
    <mergeCell ref="N22:R22"/>
    <mergeCell ref="L30:R32"/>
    <mergeCell ref="D32:F32"/>
    <mergeCell ref="P16:R16"/>
    <mergeCell ref="F17:H17"/>
    <mergeCell ref="P17:S17"/>
    <mergeCell ref="L18:N18"/>
    <mergeCell ref="M19:Q19"/>
    <mergeCell ref="G48:H48"/>
    <mergeCell ref="G49:R51"/>
    <mergeCell ref="D50:F50"/>
    <mergeCell ref="C54:R55"/>
    <mergeCell ref="F36:Q39"/>
    <mergeCell ref="G42:H42"/>
    <mergeCell ref="N43:R46"/>
    <mergeCell ref="D44:L46"/>
    <mergeCell ref="F11:G11"/>
    <mergeCell ref="N11:R11"/>
    <mergeCell ref="E13:H13"/>
    <mergeCell ref="N13:R13"/>
    <mergeCell ref="E14:I14"/>
    <mergeCell ref="H26:I26"/>
    <mergeCell ref="D20:F20"/>
    <mergeCell ref="P20:Q20"/>
    <mergeCell ref="D21:H21"/>
    <mergeCell ref="M21:Q21"/>
    <mergeCell ref="D35:E35"/>
    <mergeCell ref="L35:O35"/>
    <mergeCell ref="D36:E39"/>
    <mergeCell ref="U13:W13"/>
    <mergeCell ref="U14:X14"/>
    <mergeCell ref="U15:W15"/>
    <mergeCell ref="U16:V16"/>
    <mergeCell ref="W16:X16"/>
    <mergeCell ref="E16:I16"/>
    <mergeCell ref="H27:I27"/>
    <mergeCell ref="H28:I28"/>
    <mergeCell ref="E30:F30"/>
    <mergeCell ref="G30:I30"/>
    <mergeCell ref="D25:G25"/>
    <mergeCell ref="O15:R15"/>
    <mergeCell ref="Q14:R14"/>
    <mergeCell ref="U3:V3"/>
    <mergeCell ref="B4:C4"/>
    <mergeCell ref="D4:S4"/>
    <mergeCell ref="A1:E1"/>
    <mergeCell ref="B2:S2"/>
    <mergeCell ref="B3:C3"/>
    <mergeCell ref="D3:S3"/>
    <mergeCell ref="B5:C5"/>
    <mergeCell ref="D5:S5"/>
    <mergeCell ref="E9:H9"/>
    <mergeCell ref="M9:R10"/>
    <mergeCell ref="F10:G10"/>
  </mergeCells>
  <phoneticPr fontId="26"/>
  <dataValidations count="7">
    <dataValidation type="list" allowBlank="1" showInputMessage="1" showErrorMessage="1" sqref="A1:E1" xr:uid="{00000000-0002-0000-0300-000000000000}">
      <formula1>$D$58:$D$105</formula1>
    </dataValidation>
    <dataValidation type="list" allowBlank="1" showInputMessage="1" showErrorMessage="1" sqref="D9 E10:E11 C20:C21 C41 E49 O16:O17 M11:M16 M24:M25 L27:L28 O27 C32 C24 N15 M41 C49:C50 O20 L9 L19:L21 D13:D15" xr:uid="{23C01B42-6F05-47D8-8ABA-8752EECD372B}">
      <formula1>"□,☑"</formula1>
    </dataValidation>
    <dataValidation type="list" allowBlank="1" showInputMessage="1" showErrorMessage="1" sqref="G26:G28" xr:uid="{3264D88A-4C90-42FE-AFC1-77CEFB40F7E0}">
      <formula1>"取下げ,中止廃止"</formula1>
    </dataValidation>
    <dataValidation type="list" allowBlank="1" showInputMessage="1" showErrorMessage="1" sqref="G48:H48" xr:uid="{5A508875-DF8B-4BCF-92C0-792050957A98}">
      <formula1>"不適合理由,疑問点の内容"</formula1>
    </dataValidation>
    <dataValidation type="list" allowBlank="1" showInputMessage="1" showErrorMessage="1" sqref="E30:F30" xr:uid="{421C1FDB-5393-4B63-A8F2-E06D9594051A}">
      <formula1>"採択実績あり,採択実績なし"</formula1>
    </dataValidation>
    <dataValidation type="list" allowBlank="1" showInputMessage="1" showErrorMessage="1" sqref="F26:F28" xr:uid="{F7F4BA30-3182-4084-9909-DAFB6D9151C1}">
      <formula1>"採択,不採択,応募なし"</formula1>
    </dataValidation>
    <dataValidation type="list" allowBlank="1" showInputMessage="1" showErrorMessage="1" prompt="実行委員会の中核団体について" sqref="Q14:R14" xr:uid="{611A22AB-EAA8-466F-A4D7-1A4C23BD46DD}">
      <formula1>"中核団体→1.一社・一財・公社・公財,中核団体→2.特定非営利活動法人（NPO法人）,中核団体→3.任意団体"</formula1>
    </dataValidation>
  </dataValidations>
  <printOptions horizontalCentered="1"/>
  <pageMargins left="0.70866141732283472" right="0.70866141732283472" top="0.35433070866141736" bottom="0.35433070866141736" header="0.31496062992125984" footer="0.31496062992125984"/>
  <pageSetup paperSize="9" scale="54" orientation="portrait"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3"/>
  <sheetViews>
    <sheetView view="pageBreakPreview" zoomScale="85" zoomScaleNormal="70" zoomScaleSheetLayoutView="85" workbookViewId="0">
      <selection activeCell="C22" sqref="C22:H22"/>
    </sheetView>
  </sheetViews>
  <sheetFormatPr defaultColWidth="9" defaultRowHeight="19.8"/>
  <cols>
    <col min="1" max="1" width="5.59765625" customWidth="1"/>
    <col min="2" max="3" width="19.59765625" customWidth="1"/>
    <col min="4" max="4" width="3.09765625" customWidth="1"/>
    <col min="5" max="5" width="19.59765625" customWidth="1"/>
    <col min="6" max="6" width="9.19921875" customWidth="1"/>
    <col min="7" max="7" width="11.59765625" customWidth="1"/>
    <col min="8" max="8" width="25.69921875" customWidth="1"/>
    <col min="9" max="9" width="8.59765625" style="604" customWidth="1"/>
    <col min="10" max="10" width="8.59765625" style="363" customWidth="1"/>
    <col min="11" max="11" width="18.69921875" style="363" customWidth="1"/>
    <col min="12" max="14" width="24.59765625" style="363" customWidth="1"/>
    <col min="15" max="15" width="24.59765625" customWidth="1"/>
  </cols>
  <sheetData>
    <row r="1" spans="1:22" ht="36" customHeight="1">
      <c r="A1" s="783" t="s">
        <v>558</v>
      </c>
      <c r="B1" s="783"/>
      <c r="I1" s="162"/>
      <c r="J1" s="164"/>
      <c r="K1" s="163"/>
      <c r="L1" s="603" t="s">
        <v>241</v>
      </c>
    </row>
    <row r="2" spans="1:22" ht="43.2" customHeight="1">
      <c r="A2" s="841" t="s">
        <v>663</v>
      </c>
      <c r="B2" s="841"/>
      <c r="C2" s="841"/>
      <c r="D2" s="841"/>
      <c r="E2" s="841"/>
      <c r="F2" s="841"/>
      <c r="G2" s="841"/>
      <c r="H2" s="841"/>
      <c r="I2" s="860" t="s">
        <v>544</v>
      </c>
      <c r="J2" s="861"/>
      <c r="K2" s="861"/>
      <c r="L2" s="861"/>
      <c r="M2" s="861"/>
    </row>
    <row r="3" spans="1:22" ht="33" customHeight="1" thickBot="1">
      <c r="A3" s="868" t="s">
        <v>550</v>
      </c>
      <c r="B3" s="868"/>
      <c r="C3" s="868"/>
      <c r="D3" s="868"/>
      <c r="E3" s="868"/>
      <c r="F3" s="868"/>
      <c r="G3" s="868"/>
      <c r="H3" s="868"/>
    </row>
    <row r="4" spans="1:22" ht="47.25" customHeight="1">
      <c r="A4" s="863" t="s">
        <v>400</v>
      </c>
      <c r="B4" s="865" t="s">
        <v>401</v>
      </c>
      <c r="C4" s="866"/>
      <c r="D4" s="866"/>
      <c r="E4" s="866"/>
      <c r="F4" s="866"/>
      <c r="G4" s="866"/>
      <c r="H4" s="867"/>
      <c r="I4" s="869" t="s">
        <v>514</v>
      </c>
      <c r="J4" s="870"/>
      <c r="K4" s="870"/>
      <c r="L4" s="870"/>
      <c r="M4" s="870"/>
      <c r="O4" s="310"/>
      <c r="P4" s="310"/>
      <c r="Q4" s="310"/>
      <c r="R4" s="310"/>
    </row>
    <row r="5" spans="1:22" ht="39.75" customHeight="1" thickBot="1">
      <c r="A5" s="864"/>
      <c r="B5" s="336" t="s">
        <v>402</v>
      </c>
      <c r="C5" s="857" t="s">
        <v>482</v>
      </c>
      <c r="D5" s="858"/>
      <c r="E5" s="858"/>
      <c r="F5" s="858"/>
      <c r="G5" s="858"/>
      <c r="H5" s="859"/>
      <c r="I5" s="768"/>
      <c r="J5" s="871"/>
      <c r="K5" s="871"/>
      <c r="L5" s="871"/>
      <c r="M5" s="871"/>
      <c r="O5" s="310"/>
      <c r="P5" s="310"/>
      <c r="Q5" s="310"/>
      <c r="R5" s="310"/>
    </row>
    <row r="6" spans="1:22" ht="32.1" customHeight="1">
      <c r="A6" s="836" t="s">
        <v>0</v>
      </c>
      <c r="B6" s="649" t="s">
        <v>8</v>
      </c>
      <c r="C6" s="333"/>
      <c r="D6" s="528" t="s">
        <v>9</v>
      </c>
      <c r="E6" s="334"/>
      <c r="F6" s="842"/>
      <c r="G6" s="843"/>
      <c r="H6" s="844"/>
      <c r="I6" s="605"/>
      <c r="J6" s="606"/>
      <c r="K6" s="606"/>
      <c r="L6" s="606"/>
      <c r="M6" s="606"/>
      <c r="N6" s="606"/>
      <c r="O6" s="309"/>
      <c r="P6" s="309"/>
      <c r="Q6" s="309"/>
      <c r="R6" s="309"/>
      <c r="S6" s="174"/>
      <c r="T6" s="174"/>
      <c r="U6" s="174"/>
      <c r="V6" s="174"/>
    </row>
    <row r="7" spans="1:22" ht="13.5" customHeight="1">
      <c r="A7" s="837"/>
      <c r="B7" s="855" t="s">
        <v>10</v>
      </c>
      <c r="C7" s="648" t="s">
        <v>133</v>
      </c>
      <c r="D7" s="811" t="s">
        <v>253</v>
      </c>
      <c r="E7" s="812"/>
      <c r="F7" s="825" t="s">
        <v>134</v>
      </c>
      <c r="G7" s="826"/>
      <c r="H7" s="827"/>
      <c r="I7" s="605"/>
      <c r="J7" s="606"/>
      <c r="K7" s="606"/>
      <c r="L7" s="606"/>
      <c r="M7" s="606"/>
      <c r="N7" s="606"/>
      <c r="O7" s="309"/>
      <c r="P7" s="309"/>
      <c r="Q7" s="309"/>
      <c r="R7" s="309"/>
      <c r="S7" s="174"/>
      <c r="T7" s="174"/>
      <c r="U7" s="174"/>
      <c r="V7" s="174"/>
    </row>
    <row r="8" spans="1:22" ht="40.5" customHeight="1">
      <c r="A8" s="837"/>
      <c r="B8" s="856"/>
      <c r="C8" s="335" t="s">
        <v>482</v>
      </c>
      <c r="D8" s="806"/>
      <c r="E8" s="830"/>
      <c r="F8" s="831"/>
      <c r="G8" s="832"/>
      <c r="H8" s="833"/>
      <c r="I8" s="605"/>
      <c r="J8" s="606"/>
      <c r="K8" s="606"/>
      <c r="L8" s="606"/>
      <c r="M8" s="606"/>
      <c r="N8" s="606"/>
      <c r="O8" s="309"/>
      <c r="P8" s="309"/>
      <c r="Q8" s="309"/>
      <c r="R8" s="309"/>
      <c r="S8" s="174"/>
      <c r="T8" s="174"/>
      <c r="U8" s="174"/>
      <c r="V8" s="174"/>
    </row>
    <row r="9" spans="1:22" ht="24.6" customHeight="1">
      <c r="A9" s="837"/>
      <c r="B9" s="650" t="s">
        <v>243</v>
      </c>
      <c r="C9" s="784"/>
      <c r="D9" s="785"/>
      <c r="E9" s="785"/>
      <c r="F9" s="785"/>
      <c r="G9" s="786"/>
      <c r="H9" s="787"/>
      <c r="I9" s="766" t="s">
        <v>516</v>
      </c>
      <c r="J9" s="767"/>
      <c r="K9" s="767"/>
      <c r="L9" s="767"/>
      <c r="M9" s="767"/>
      <c r="O9" s="309"/>
      <c r="P9" s="309"/>
      <c r="Q9" s="309"/>
      <c r="R9" s="309"/>
      <c r="S9" s="174"/>
      <c r="T9" s="174"/>
      <c r="U9" s="174"/>
      <c r="V9" s="174"/>
    </row>
    <row r="10" spans="1:22" ht="32.1" customHeight="1">
      <c r="A10" s="837"/>
      <c r="B10" s="651" t="s">
        <v>231</v>
      </c>
      <c r="C10" s="813"/>
      <c r="D10" s="814"/>
      <c r="E10" s="814"/>
      <c r="F10" s="814"/>
      <c r="G10" s="814"/>
      <c r="H10" s="815"/>
      <c r="I10" s="605"/>
      <c r="J10" s="606"/>
      <c r="K10" s="606"/>
      <c r="L10" s="606"/>
      <c r="M10" s="606"/>
      <c r="N10" s="606"/>
      <c r="O10" s="309"/>
      <c r="P10" s="309"/>
      <c r="Q10" s="309"/>
      <c r="R10" s="309"/>
      <c r="S10" s="174"/>
      <c r="T10" s="174"/>
      <c r="U10" s="174"/>
      <c r="V10" s="174"/>
    </row>
    <row r="11" spans="1:22" ht="32.1" customHeight="1">
      <c r="A11" s="837"/>
      <c r="B11" s="651" t="s">
        <v>11</v>
      </c>
      <c r="C11" s="784"/>
      <c r="D11" s="785"/>
      <c r="E11" s="785"/>
      <c r="F11" s="785"/>
      <c r="G11" s="786"/>
      <c r="H11" s="787"/>
      <c r="I11" s="605"/>
      <c r="J11" s="606"/>
      <c r="K11" s="606"/>
      <c r="L11" s="606"/>
      <c r="M11" s="606"/>
      <c r="N11" s="606"/>
      <c r="O11" s="309"/>
      <c r="P11" s="309"/>
      <c r="Q11" s="309"/>
      <c r="R11" s="309"/>
      <c r="S11" s="174"/>
      <c r="T11" s="174"/>
      <c r="U11" s="174"/>
      <c r="V11" s="174"/>
    </row>
    <row r="12" spans="1:22" ht="32.1" customHeight="1">
      <c r="A12" s="837"/>
      <c r="B12" s="652" t="s">
        <v>12</v>
      </c>
      <c r="C12" s="862"/>
      <c r="D12" s="785"/>
      <c r="E12" s="785"/>
      <c r="F12" s="785"/>
      <c r="G12" s="786"/>
      <c r="H12" s="787"/>
      <c r="I12" s="766" t="s">
        <v>637</v>
      </c>
      <c r="J12" s="767"/>
      <c r="K12" s="767"/>
      <c r="L12" s="767"/>
      <c r="M12" s="767"/>
      <c r="O12" s="309"/>
      <c r="P12" s="309"/>
      <c r="Q12" s="309"/>
      <c r="R12" s="309"/>
      <c r="S12" s="174"/>
      <c r="T12" s="174"/>
      <c r="U12" s="174"/>
      <c r="V12" s="174"/>
    </row>
    <row r="13" spans="1:22" ht="32.1" customHeight="1" thickBot="1">
      <c r="A13" s="838"/>
      <c r="B13" s="653" t="s">
        <v>348</v>
      </c>
      <c r="C13" s="845"/>
      <c r="D13" s="846"/>
      <c r="E13" s="846"/>
      <c r="F13" s="846"/>
      <c r="G13" s="846"/>
      <c r="H13" s="847"/>
      <c r="I13" s="872" t="s">
        <v>513</v>
      </c>
      <c r="J13" s="873"/>
      <c r="K13" s="873"/>
      <c r="L13" s="873"/>
      <c r="M13" s="873"/>
      <c r="N13" s="606"/>
      <c r="O13" s="309"/>
      <c r="P13" s="309"/>
      <c r="Q13" s="309"/>
      <c r="R13" s="309"/>
      <c r="S13" s="174"/>
      <c r="T13" s="174"/>
      <c r="U13" s="174"/>
      <c r="V13" s="174"/>
    </row>
    <row r="14" spans="1:22" ht="32.1" customHeight="1">
      <c r="A14" s="836" t="s">
        <v>240</v>
      </c>
      <c r="B14" s="654" t="s">
        <v>222</v>
      </c>
      <c r="C14" s="337"/>
      <c r="D14" s="529" t="s">
        <v>242</v>
      </c>
      <c r="E14" s="338"/>
      <c r="F14" s="848"/>
      <c r="G14" s="849"/>
      <c r="H14" s="850"/>
      <c r="I14" s="760" t="s">
        <v>519</v>
      </c>
      <c r="J14" s="761"/>
      <c r="K14" s="761"/>
      <c r="L14" s="761"/>
      <c r="M14" s="761"/>
      <c r="N14" s="604"/>
      <c r="O14" s="310"/>
      <c r="P14" s="310"/>
      <c r="Q14" s="310"/>
      <c r="R14" s="310"/>
    </row>
    <row r="15" spans="1:22" ht="13.5" customHeight="1">
      <c r="A15" s="837"/>
      <c r="B15" s="839" t="s">
        <v>223</v>
      </c>
      <c r="C15" s="648" t="s">
        <v>133</v>
      </c>
      <c r="D15" s="811" t="s">
        <v>253</v>
      </c>
      <c r="E15" s="812"/>
      <c r="F15" s="825" t="s">
        <v>134</v>
      </c>
      <c r="G15" s="826"/>
      <c r="H15" s="827"/>
      <c r="I15" s="762"/>
      <c r="J15" s="763"/>
      <c r="K15" s="763"/>
      <c r="L15" s="763"/>
      <c r="M15" s="763"/>
      <c r="N15" s="604"/>
      <c r="O15" s="310"/>
      <c r="P15" s="310"/>
      <c r="Q15" s="310"/>
      <c r="R15" s="310"/>
    </row>
    <row r="16" spans="1:22" ht="40.5" customHeight="1">
      <c r="A16" s="837"/>
      <c r="B16" s="840"/>
      <c r="C16" s="335" t="s">
        <v>482</v>
      </c>
      <c r="D16" s="806"/>
      <c r="E16" s="830"/>
      <c r="F16" s="831"/>
      <c r="G16" s="832"/>
      <c r="H16" s="833"/>
      <c r="I16" s="764"/>
      <c r="J16" s="765"/>
      <c r="K16" s="765"/>
      <c r="L16" s="765"/>
      <c r="M16" s="765"/>
      <c r="N16" s="604"/>
      <c r="O16" s="311"/>
      <c r="P16" s="310"/>
      <c r="Q16" s="310"/>
      <c r="R16" s="310"/>
    </row>
    <row r="17" spans="1:22" ht="32.1" customHeight="1">
      <c r="A17" s="837"/>
      <c r="B17" s="655" t="s">
        <v>239</v>
      </c>
      <c r="C17" s="851"/>
      <c r="D17" s="852"/>
      <c r="E17" s="852"/>
      <c r="F17" s="852"/>
      <c r="G17" s="853"/>
      <c r="H17" s="854"/>
      <c r="I17" s="609"/>
      <c r="J17" s="610"/>
      <c r="K17" s="610"/>
      <c r="L17" s="610"/>
      <c r="M17" s="610"/>
      <c r="N17" s="611"/>
      <c r="O17" s="312"/>
      <c r="P17" s="310"/>
      <c r="Q17" s="310"/>
      <c r="R17" s="310"/>
    </row>
    <row r="18" spans="1:22" ht="32.1" customHeight="1">
      <c r="A18" s="837"/>
      <c r="B18" s="656" t="s">
        <v>224</v>
      </c>
      <c r="C18" s="784"/>
      <c r="D18" s="785"/>
      <c r="E18" s="785"/>
      <c r="F18" s="785"/>
      <c r="G18" s="786"/>
      <c r="H18" s="787"/>
      <c r="I18" s="766" t="s">
        <v>637</v>
      </c>
      <c r="J18" s="767"/>
      <c r="K18" s="767"/>
      <c r="L18" s="767"/>
      <c r="M18" s="767"/>
      <c r="O18" s="313"/>
      <c r="P18" s="310"/>
      <c r="Q18" s="310"/>
      <c r="R18" s="310"/>
    </row>
    <row r="19" spans="1:22" ht="32.1" customHeight="1">
      <c r="A19" s="837"/>
      <c r="B19" s="656" t="s">
        <v>225</v>
      </c>
      <c r="C19" s="813"/>
      <c r="D19" s="814"/>
      <c r="E19" s="814"/>
      <c r="F19" s="814"/>
      <c r="G19" s="814"/>
      <c r="H19" s="815"/>
      <c r="I19" s="766" t="s">
        <v>513</v>
      </c>
      <c r="J19" s="767"/>
      <c r="K19" s="767"/>
      <c r="L19" s="767"/>
      <c r="M19" s="767"/>
      <c r="O19" s="310"/>
      <c r="P19" s="310"/>
      <c r="Q19" s="310"/>
      <c r="R19" s="310"/>
    </row>
    <row r="20" spans="1:22" ht="32.1" customHeight="1" thickBot="1">
      <c r="A20" s="838"/>
      <c r="B20" s="653" t="s">
        <v>226</v>
      </c>
      <c r="C20" s="845"/>
      <c r="D20" s="846"/>
      <c r="E20" s="846"/>
      <c r="F20" s="846"/>
      <c r="G20" s="846"/>
      <c r="H20" s="847"/>
      <c r="I20" s="779"/>
      <c r="J20" s="780"/>
      <c r="K20" s="780"/>
      <c r="L20" s="780"/>
      <c r="M20" s="780"/>
      <c r="O20" s="310"/>
      <c r="P20" s="310"/>
      <c r="Q20" s="310"/>
      <c r="R20" s="310"/>
    </row>
    <row r="21" spans="1:22" ht="40.5" customHeight="1">
      <c r="A21" s="818" t="s">
        <v>1</v>
      </c>
      <c r="B21" s="657" t="s">
        <v>2</v>
      </c>
      <c r="C21" s="791"/>
      <c r="D21" s="792"/>
      <c r="E21" s="792"/>
      <c r="F21" s="792"/>
      <c r="G21" s="793"/>
      <c r="H21" s="794"/>
      <c r="I21" s="760" t="s">
        <v>559</v>
      </c>
      <c r="J21" s="761"/>
      <c r="K21" s="761"/>
      <c r="L21" s="761"/>
      <c r="M21" s="761"/>
      <c r="N21" s="612"/>
      <c r="O21" s="314"/>
      <c r="P21" s="310"/>
      <c r="Q21" s="309"/>
      <c r="R21" s="309"/>
      <c r="S21" s="174"/>
      <c r="T21" s="174"/>
      <c r="U21" s="174"/>
      <c r="V21" s="174"/>
    </row>
    <row r="22" spans="1:22" s="173" customFormat="1" ht="40.5" customHeight="1">
      <c r="A22" s="819"/>
      <c r="B22" s="658" t="s">
        <v>3</v>
      </c>
      <c r="C22" s="804"/>
      <c r="D22" s="805"/>
      <c r="E22" s="805"/>
      <c r="F22" s="805"/>
      <c r="G22" s="806"/>
      <c r="H22" s="807"/>
      <c r="I22" s="764"/>
      <c r="J22" s="765"/>
      <c r="K22" s="765"/>
      <c r="L22" s="765"/>
      <c r="M22" s="765"/>
      <c r="N22" s="469"/>
      <c r="O22" s="315"/>
      <c r="P22" s="316"/>
      <c r="Q22" s="316"/>
      <c r="R22" s="316"/>
      <c r="S22" s="239"/>
      <c r="T22" s="239"/>
      <c r="U22" s="235"/>
      <c r="V22" s="235"/>
    </row>
    <row r="23" spans="1:22" ht="37.5" customHeight="1">
      <c r="A23" s="819"/>
      <c r="B23" s="659" t="s">
        <v>4</v>
      </c>
      <c r="C23" s="339"/>
      <c r="D23" s="530" t="s">
        <v>122</v>
      </c>
      <c r="E23" s="340"/>
      <c r="F23" s="799" t="s">
        <v>670</v>
      </c>
      <c r="G23" s="800"/>
      <c r="H23" s="801"/>
      <c r="I23" s="766" t="s">
        <v>672</v>
      </c>
      <c r="J23" s="767"/>
      <c r="K23" s="767"/>
      <c r="L23" s="767"/>
      <c r="M23" s="767"/>
      <c r="N23" s="608"/>
      <c r="O23" s="312"/>
      <c r="P23" s="310"/>
      <c r="Q23" s="310"/>
      <c r="R23" s="310"/>
    </row>
    <row r="24" spans="1:22" ht="42" customHeight="1">
      <c r="A24" s="819"/>
      <c r="B24" s="660" t="s">
        <v>517</v>
      </c>
      <c r="C24" s="813"/>
      <c r="D24" s="814"/>
      <c r="E24" s="814"/>
      <c r="F24" s="341" t="s">
        <v>403</v>
      </c>
      <c r="G24" s="672"/>
      <c r="H24" s="342" t="s">
        <v>404</v>
      </c>
      <c r="I24" s="781" t="s">
        <v>656</v>
      </c>
      <c r="J24" s="782"/>
      <c r="K24" s="782"/>
      <c r="L24" s="782"/>
      <c r="M24" s="782"/>
      <c r="N24" s="613"/>
      <c r="O24" s="317"/>
      <c r="P24" s="317"/>
      <c r="Q24" s="310"/>
      <c r="R24" s="310"/>
    </row>
    <row r="25" spans="1:22" ht="13.5" customHeight="1">
      <c r="A25" s="819"/>
      <c r="B25" s="828" t="s">
        <v>518</v>
      </c>
      <c r="C25" s="648" t="s">
        <v>133</v>
      </c>
      <c r="D25" s="811" t="s">
        <v>253</v>
      </c>
      <c r="E25" s="812"/>
      <c r="F25" s="825" t="s">
        <v>134</v>
      </c>
      <c r="G25" s="826"/>
      <c r="H25" s="827"/>
      <c r="I25" s="605"/>
      <c r="J25" s="606"/>
      <c r="K25" s="606"/>
      <c r="L25" s="606"/>
      <c r="M25" s="606"/>
      <c r="N25" s="606"/>
      <c r="O25" s="309"/>
      <c r="P25" s="309"/>
      <c r="Q25" s="309"/>
      <c r="R25" s="309"/>
      <c r="S25" s="174"/>
      <c r="T25" s="174"/>
      <c r="U25" s="174"/>
      <c r="V25" s="174"/>
    </row>
    <row r="26" spans="1:22" ht="42" customHeight="1">
      <c r="A26" s="819"/>
      <c r="B26" s="829"/>
      <c r="C26" s="335" t="s">
        <v>482</v>
      </c>
      <c r="D26" s="806"/>
      <c r="E26" s="830"/>
      <c r="F26" s="831"/>
      <c r="G26" s="832"/>
      <c r="H26" s="833"/>
      <c r="I26" s="605"/>
      <c r="J26" s="606"/>
      <c r="K26" s="606"/>
      <c r="L26" s="606"/>
      <c r="M26" s="606"/>
      <c r="N26" s="606"/>
      <c r="O26" s="309"/>
      <c r="P26" s="309"/>
      <c r="Q26" s="309"/>
      <c r="R26" s="309"/>
      <c r="S26" s="174"/>
      <c r="T26" s="174"/>
      <c r="U26" s="174"/>
      <c r="V26" s="174"/>
    </row>
    <row r="27" spans="1:22" ht="15.75" customHeight="1">
      <c r="A27" s="819"/>
      <c r="B27" s="821" t="s">
        <v>5</v>
      </c>
      <c r="C27" s="808" t="s">
        <v>227</v>
      </c>
      <c r="D27" s="809"/>
      <c r="E27" s="809"/>
      <c r="F27" s="788" t="s">
        <v>228</v>
      </c>
      <c r="G27" s="789"/>
      <c r="H27" s="790"/>
      <c r="I27" s="607"/>
      <c r="O27" s="310"/>
      <c r="P27" s="310"/>
      <c r="Q27" s="310"/>
      <c r="R27" s="310"/>
    </row>
    <row r="28" spans="1:22" ht="22.5" customHeight="1">
      <c r="A28" s="819"/>
      <c r="B28" s="822"/>
      <c r="C28" s="343" t="s">
        <v>13</v>
      </c>
      <c r="D28" s="802">
        <f>④収入!E6</f>
        <v>0</v>
      </c>
      <c r="E28" s="803"/>
      <c r="F28" s="346" t="s">
        <v>235</v>
      </c>
      <c r="G28" s="347" t="str">
        <f>IF(⑤支出!E8="","",⑤支出!E8)</f>
        <v/>
      </c>
      <c r="H28" s="417" t="str">
        <f>IF(⑤支出!F8="","",⑤支出!F8)</f>
        <v>0</v>
      </c>
      <c r="O28" s="310"/>
      <c r="P28" s="310"/>
      <c r="Q28" s="310"/>
      <c r="R28" s="310"/>
    </row>
    <row r="29" spans="1:22" ht="22.5" customHeight="1">
      <c r="A29" s="819"/>
      <c r="B29" s="822"/>
      <c r="C29" s="344" t="s">
        <v>14</v>
      </c>
      <c r="D29" s="797">
        <f>④収入!E8</f>
        <v>0</v>
      </c>
      <c r="E29" s="798"/>
      <c r="F29" s="348" t="s">
        <v>236</v>
      </c>
      <c r="G29" s="347" t="str">
        <f>IF(⑤支出!E9="","",⑤支出!E9)</f>
        <v/>
      </c>
      <c r="H29" s="417" t="str">
        <f>IF(⑤支出!F9="","",⑤支出!F9)</f>
        <v>0</v>
      </c>
      <c r="O29" s="310"/>
      <c r="P29" s="310"/>
      <c r="Q29" s="310"/>
      <c r="R29" s="310"/>
    </row>
    <row r="30" spans="1:22" ht="22.5" customHeight="1" thickBot="1">
      <c r="A30" s="819"/>
      <c r="B30" s="822"/>
      <c r="C30" s="344" t="s">
        <v>7</v>
      </c>
      <c r="D30" s="797">
        <f>④収入!E5</f>
        <v>0</v>
      </c>
      <c r="E30" s="798"/>
      <c r="F30" s="349" t="s">
        <v>237</v>
      </c>
      <c r="G30" s="347" t="str">
        <f>IF(⑤支出!E10="","",⑤支出!E10)</f>
        <v/>
      </c>
      <c r="H30" s="417" t="str">
        <f>IF(⑤支出!F10="","",⑤支出!F10)</f>
        <v>0</v>
      </c>
      <c r="I30" s="774" t="s">
        <v>515</v>
      </c>
      <c r="J30" s="775"/>
      <c r="K30" s="775"/>
      <c r="L30" s="769"/>
      <c r="M30" s="608"/>
      <c r="N30" s="608"/>
      <c r="O30" s="318"/>
      <c r="P30" s="310"/>
      <c r="Q30" s="310"/>
      <c r="R30" s="310"/>
    </row>
    <row r="31" spans="1:22" ht="22.5" customHeight="1" thickBot="1">
      <c r="A31" s="819"/>
      <c r="B31" s="822"/>
      <c r="C31" s="344" t="s">
        <v>15</v>
      </c>
      <c r="D31" s="797">
        <f>D32-D30</f>
        <v>0</v>
      </c>
      <c r="E31" s="798"/>
      <c r="F31" s="834" t="s">
        <v>468</v>
      </c>
      <c r="G31" s="835"/>
      <c r="H31" s="418">
        <f>SUM(H28:H30)</f>
        <v>0</v>
      </c>
      <c r="I31" s="776" t="s">
        <v>623</v>
      </c>
      <c r="J31" s="777"/>
      <c r="K31" s="778"/>
      <c r="L31" s="306" t="s">
        <v>471</v>
      </c>
      <c r="M31" s="306" t="s">
        <v>472</v>
      </c>
      <c r="N31" s="306" t="s">
        <v>473</v>
      </c>
      <c r="O31" s="306" t="s">
        <v>474</v>
      </c>
    </row>
    <row r="32" spans="1:22" ht="22.5" customHeight="1" thickBot="1">
      <c r="A32" s="819"/>
      <c r="B32" s="823"/>
      <c r="C32" s="345" t="s">
        <v>16</v>
      </c>
      <c r="D32" s="795">
        <f>H32</f>
        <v>0</v>
      </c>
      <c r="E32" s="796"/>
      <c r="F32" s="816" t="s">
        <v>421</v>
      </c>
      <c r="G32" s="817"/>
      <c r="H32" s="418">
        <f>⑤支出!F5</f>
        <v>0</v>
      </c>
      <c r="I32" s="768" t="s">
        <v>624</v>
      </c>
      <c r="J32" s="769"/>
      <c r="K32" s="770"/>
      <c r="L32" s="306" t="s">
        <v>472</v>
      </c>
      <c r="M32" s="306" t="s">
        <v>475</v>
      </c>
      <c r="N32" s="306" t="s">
        <v>476</v>
      </c>
      <c r="O32" s="306" t="s">
        <v>477</v>
      </c>
    </row>
    <row r="33" spans="1:22" ht="42.75" customHeight="1" thickBot="1">
      <c r="A33" s="820"/>
      <c r="B33" s="824"/>
      <c r="C33" s="331" t="s">
        <v>420</v>
      </c>
      <c r="D33" s="810" t="str">
        <f>IF(AND(H31&gt;=2000,H32&gt;=6000),"（2,000千円（200万円）まで選択できます。）",IF(AND(H31&gt;=1000,H32&gt;=3000),"（1,000千円（100万円）まで選択できます。）",IF(AND(H31&gt;=500,H32&gt;=1500),"（500千円（50万円）まで選択できます。）",IF(AND(H31&gt;=200,H32&gt;=500),"（200千円（20万円）を選択できます。）",IF(OR(H31&lt;=200,H32&lt;=500),"（助成金算定基礎経費の合計額は200千円以上、助成対象経費の総額は500千円以上必要です。）","")))))</f>
        <v>（助成金算定基礎経費の合計額は200千円以上、助成対象経費の総額は500千円以上必要です。）</v>
      </c>
      <c r="E33" s="810"/>
      <c r="F33" s="810"/>
      <c r="G33" s="810"/>
      <c r="H33" s="177" t="s">
        <v>482</v>
      </c>
      <c r="I33" s="771" t="s">
        <v>625</v>
      </c>
      <c r="J33" s="772"/>
      <c r="K33" s="773"/>
      <c r="L33" s="614" t="s">
        <v>478</v>
      </c>
      <c r="M33" s="614" t="s">
        <v>479</v>
      </c>
      <c r="N33" s="614" t="s">
        <v>480</v>
      </c>
      <c r="O33" s="614" t="s">
        <v>481</v>
      </c>
      <c r="P33" s="173"/>
      <c r="Q33" s="173"/>
      <c r="R33" s="173"/>
      <c r="S33" s="173"/>
      <c r="T33" s="173"/>
      <c r="U33" s="173"/>
      <c r="V33" s="173"/>
    </row>
    <row r="34" spans="1:22" ht="4.5" customHeight="1">
      <c r="I34" s="783"/>
      <c r="J34" s="783"/>
      <c r="K34" s="783"/>
      <c r="L34" s="783"/>
      <c r="M34" s="783"/>
      <c r="N34" s="783"/>
      <c r="O34" s="783"/>
      <c r="P34" s="783"/>
      <c r="Q34" s="783"/>
      <c r="R34" s="783"/>
      <c r="S34" s="783"/>
      <c r="T34" s="783"/>
      <c r="U34" s="783"/>
      <c r="V34" s="783"/>
    </row>
    <row r="35" spans="1:22">
      <c r="A35" s="362" t="str">
        <f>IF(AND(B36="",B37="",B38=""),"","※　下記の箇所で不備があります。提出前にご確認ください。")</f>
        <v>※　下記の箇所で不備があります。提出前にご確認ください。</v>
      </c>
      <c r="B35" s="362"/>
      <c r="F35" s="129"/>
      <c r="G35" s="129"/>
      <c r="I35" s="783"/>
      <c r="J35" s="783"/>
      <c r="K35" s="783"/>
      <c r="L35" s="783"/>
      <c r="M35" s="783"/>
      <c r="N35" s="783"/>
      <c r="O35" s="783"/>
      <c r="P35" s="783"/>
      <c r="Q35" s="783"/>
      <c r="R35" s="783"/>
      <c r="S35" s="783"/>
      <c r="T35" s="783"/>
      <c r="U35" s="783"/>
      <c r="V35" s="783"/>
    </row>
    <row r="36" spans="1:22">
      <c r="A36" s="363"/>
      <c r="B36" s="362" t="str">
        <f>IF(OR(ISBLANK(C5),ISBLANK(C6),ISBLANK(E6),ISBLANK(C8),ISBLANK(D8),ISBLANK(F8),ISBLANK(C9),ISBLANK(C10),ISBLANK(C11),ISBLANK(C12),ISBLANK(C14),,ISBLANK(E14),ISBLANK(C16),ISBLANK(D16),ISBLANK(F16),ISBLANK(C18),ISBLANK(C19),ISBLANK(C20),ISBLANK(C21),ISBLANK(C22),ISBLANK(C23),ISBLANK(E23),ISBLANK(C24),ISBLANK(C26),ISBLANK(D26),ISBLANK(H33)),"総表　記入漏れがないかご確認ください。","")</f>
        <v>総表　記入漏れがないかご確認ください。</v>
      </c>
      <c r="F36" s="175"/>
      <c r="G36" s="175"/>
      <c r="H36" s="176"/>
      <c r="I36" s="606"/>
      <c r="J36" s="604"/>
      <c r="K36" s="604"/>
      <c r="L36" s="604"/>
      <c r="M36" s="604"/>
      <c r="N36" s="604"/>
      <c r="O36" s="173"/>
      <c r="P36" s="173"/>
      <c r="Q36" s="173"/>
    </row>
    <row r="37" spans="1:22">
      <c r="A37" s="363"/>
      <c r="B37" s="362" t="str">
        <f>IF(AND(H31&gt;=2000,H32&gt;=6000,H33=2000),"",IF(AND(H31&gt;=1000,H32&gt;=3000,H33=1000),"",IF(AND(H31&gt;=500,H32&gt;=1500,H33=500),"",IF(AND(H31&gt;=200,H32&gt;=500,H33=200),"","総表　助成金要望額を確認してください。"))))</f>
        <v>総表　助成金要望額を確認してください。</v>
      </c>
      <c r="F37" s="175"/>
      <c r="G37" s="175"/>
      <c r="H37" s="176"/>
      <c r="I37" s="606"/>
      <c r="J37" s="604"/>
      <c r="K37" s="604"/>
      <c r="L37" s="604"/>
      <c r="M37" s="604"/>
      <c r="N37" s="604"/>
      <c r="O37" s="173"/>
      <c r="P37" s="173"/>
      <c r="Q37" s="173"/>
    </row>
    <row r="38" spans="1:22">
      <c r="A38" s="363"/>
      <c r="B38" s="362" t="str">
        <f>IF(⑤支出!I7="","","支出　助成金算定基礎経費の選択を確認してください。")</f>
        <v/>
      </c>
      <c r="I38" s="606"/>
      <c r="J38" s="604"/>
      <c r="K38" s="604"/>
      <c r="L38" s="604"/>
      <c r="M38" s="604"/>
      <c r="N38" s="604"/>
      <c r="O38" s="173"/>
      <c r="P38" s="173"/>
      <c r="Q38" s="173"/>
    </row>
    <row r="39" spans="1:22">
      <c r="B39" s="4"/>
      <c r="I39" s="606"/>
      <c r="J39" s="604"/>
      <c r="K39" s="604"/>
      <c r="L39" s="604"/>
      <c r="M39" s="604"/>
      <c r="N39" s="604"/>
      <c r="O39" s="173"/>
      <c r="P39" s="173"/>
      <c r="Q39" s="173"/>
    </row>
    <row r="40" spans="1:22">
      <c r="B40" s="4"/>
      <c r="I40" s="606"/>
      <c r="J40" s="604"/>
      <c r="K40" s="604"/>
      <c r="L40" s="604"/>
      <c r="M40" s="604"/>
      <c r="N40" s="604"/>
      <c r="O40" s="173"/>
      <c r="P40" s="173"/>
      <c r="Q40" s="173"/>
    </row>
    <row r="41" spans="1:22">
      <c r="I41" s="606"/>
      <c r="J41" s="604"/>
      <c r="K41" s="604"/>
      <c r="L41" s="604"/>
      <c r="M41" s="604"/>
      <c r="N41" s="604"/>
      <c r="O41" s="173"/>
      <c r="P41" s="173"/>
      <c r="Q41" s="173"/>
    </row>
    <row r="42" spans="1:22">
      <c r="I42" s="606"/>
      <c r="J42" s="604"/>
      <c r="K42" s="604"/>
      <c r="L42" s="604"/>
      <c r="M42" s="604"/>
      <c r="N42" s="604"/>
      <c r="O42" s="173"/>
      <c r="P42" s="173"/>
      <c r="Q42" s="173"/>
    </row>
    <row r="43" spans="1:22">
      <c r="I43" s="606"/>
      <c r="J43" s="604"/>
      <c r="K43" s="604"/>
      <c r="L43" s="604"/>
      <c r="M43" s="604"/>
      <c r="N43" s="604"/>
      <c r="O43" s="173"/>
      <c r="P43" s="173"/>
      <c r="Q43" s="173"/>
    </row>
    <row r="44" spans="1:22">
      <c r="I44" s="606"/>
      <c r="J44" s="604"/>
      <c r="K44" s="604"/>
      <c r="L44" s="604"/>
      <c r="M44" s="604"/>
      <c r="N44" s="604"/>
      <c r="O44" s="173"/>
      <c r="P44" s="173"/>
      <c r="Q44" s="173"/>
    </row>
    <row r="45" spans="1:22">
      <c r="I45" s="606"/>
      <c r="J45" s="604"/>
      <c r="K45" s="604"/>
      <c r="L45" s="604"/>
      <c r="M45" s="604"/>
      <c r="N45" s="604"/>
      <c r="O45" s="173"/>
      <c r="P45" s="173"/>
      <c r="Q45" s="173"/>
    </row>
    <row r="46" spans="1:22">
      <c r="I46" s="606"/>
      <c r="J46" s="604"/>
      <c r="K46" s="604"/>
      <c r="L46" s="604"/>
      <c r="M46" s="604"/>
      <c r="N46" s="604"/>
      <c r="O46" s="173"/>
      <c r="P46" s="173"/>
      <c r="Q46" s="173"/>
    </row>
    <row r="47" spans="1:22">
      <c r="I47" s="606"/>
      <c r="J47" s="604"/>
      <c r="K47" s="604"/>
      <c r="L47" s="604"/>
      <c r="M47" s="604"/>
      <c r="N47" s="604"/>
      <c r="O47" s="173"/>
      <c r="P47" s="173"/>
      <c r="Q47" s="173"/>
    </row>
    <row r="48" spans="1:22">
      <c r="I48" s="606"/>
      <c r="J48" s="604"/>
      <c r="K48" s="604"/>
      <c r="L48" s="604"/>
      <c r="M48" s="604"/>
      <c r="N48" s="604"/>
      <c r="O48" s="173"/>
      <c r="P48" s="173"/>
      <c r="Q48" s="173"/>
    </row>
    <row r="49" spans="9:17">
      <c r="I49" s="606"/>
      <c r="J49" s="604"/>
      <c r="K49" s="604"/>
      <c r="L49" s="604"/>
      <c r="M49" s="604"/>
      <c r="N49" s="604"/>
      <c r="O49" s="173"/>
      <c r="P49" s="173"/>
      <c r="Q49" s="173"/>
    </row>
    <row r="50" spans="9:17">
      <c r="I50" s="606"/>
      <c r="J50" s="604"/>
      <c r="K50" s="604"/>
      <c r="L50" s="604"/>
      <c r="M50" s="604"/>
      <c r="N50" s="604"/>
      <c r="O50" s="173"/>
      <c r="P50" s="173"/>
      <c r="Q50" s="173"/>
    </row>
    <row r="51" spans="9:17">
      <c r="I51" s="606"/>
      <c r="J51" s="604"/>
      <c r="K51" s="604"/>
      <c r="L51" s="604"/>
      <c r="M51" s="604"/>
      <c r="N51" s="604"/>
      <c r="O51" s="173"/>
      <c r="P51" s="173"/>
      <c r="Q51" s="173"/>
    </row>
    <row r="52" spans="9:17">
      <c r="I52" s="606"/>
      <c r="J52" s="604"/>
      <c r="K52" s="604"/>
      <c r="L52" s="604"/>
      <c r="M52" s="604"/>
      <c r="N52" s="604"/>
      <c r="O52" s="173"/>
      <c r="P52" s="173"/>
      <c r="Q52" s="173"/>
    </row>
    <row r="53" spans="9:17">
      <c r="I53" s="606"/>
      <c r="J53" s="604"/>
      <c r="K53" s="604"/>
      <c r="L53" s="604"/>
      <c r="M53" s="604"/>
      <c r="N53" s="604"/>
      <c r="O53" s="173"/>
      <c r="P53" s="173"/>
      <c r="Q53" s="173"/>
    </row>
    <row r="54" spans="9:17">
      <c r="I54" s="606"/>
      <c r="J54" s="604"/>
      <c r="K54" s="604"/>
      <c r="L54" s="604"/>
      <c r="M54" s="604"/>
      <c r="N54" s="604"/>
      <c r="O54" s="173"/>
      <c r="P54" s="173"/>
      <c r="Q54" s="173"/>
    </row>
    <row r="55" spans="9:17">
      <c r="I55" s="606"/>
      <c r="J55" s="604"/>
      <c r="K55" s="604"/>
      <c r="L55" s="604"/>
      <c r="M55" s="604"/>
      <c r="N55" s="604"/>
      <c r="O55" s="173"/>
      <c r="P55" s="173"/>
      <c r="Q55" s="173"/>
    </row>
    <row r="56" spans="9:17">
      <c r="I56" s="606"/>
      <c r="J56" s="604"/>
      <c r="K56" s="604"/>
      <c r="L56" s="604"/>
      <c r="M56" s="604"/>
      <c r="N56" s="604"/>
      <c r="O56" s="173"/>
      <c r="P56" s="173"/>
      <c r="Q56" s="173"/>
    </row>
    <row r="57" spans="9:17">
      <c r="I57" s="606"/>
      <c r="J57" s="604"/>
      <c r="K57" s="604"/>
      <c r="L57" s="604"/>
      <c r="M57" s="604"/>
      <c r="N57" s="604"/>
      <c r="O57" s="173"/>
      <c r="P57" s="173"/>
      <c r="Q57" s="173"/>
    </row>
    <row r="58" spans="9:17">
      <c r="I58" s="606"/>
      <c r="J58" s="604"/>
      <c r="K58" s="604"/>
      <c r="L58" s="604"/>
      <c r="M58" s="604"/>
      <c r="N58" s="604"/>
      <c r="O58" s="173"/>
      <c r="P58" s="173"/>
      <c r="Q58" s="173"/>
    </row>
    <row r="59" spans="9:17">
      <c r="I59" s="606"/>
      <c r="J59" s="604"/>
      <c r="K59" s="604"/>
      <c r="L59" s="604"/>
      <c r="M59" s="604"/>
      <c r="N59" s="604"/>
      <c r="O59" s="173"/>
      <c r="P59" s="173"/>
      <c r="Q59" s="173"/>
    </row>
    <row r="60" spans="9:17">
      <c r="I60" s="606"/>
      <c r="J60" s="604"/>
      <c r="K60" s="604"/>
      <c r="L60" s="604"/>
      <c r="M60" s="604"/>
      <c r="N60" s="604"/>
      <c r="O60" s="173"/>
      <c r="P60" s="173"/>
      <c r="Q60" s="173"/>
    </row>
    <row r="61" spans="9:17">
      <c r="I61" s="606"/>
      <c r="J61" s="604"/>
      <c r="K61" s="604"/>
      <c r="L61" s="604"/>
      <c r="M61" s="604"/>
      <c r="N61" s="604"/>
      <c r="O61" s="173"/>
      <c r="P61" s="173"/>
      <c r="Q61" s="173"/>
    </row>
    <row r="62" spans="9:17">
      <c r="I62" s="606"/>
      <c r="J62" s="604"/>
      <c r="K62" s="604"/>
      <c r="L62" s="604"/>
      <c r="M62" s="604"/>
      <c r="N62" s="604"/>
      <c r="O62" s="173"/>
      <c r="P62" s="173"/>
      <c r="Q62" s="173"/>
    </row>
    <row r="63" spans="9:17">
      <c r="I63" s="606"/>
      <c r="J63" s="604"/>
      <c r="K63" s="604"/>
      <c r="L63" s="604"/>
      <c r="M63" s="604"/>
      <c r="N63" s="604"/>
      <c r="O63" s="173"/>
      <c r="P63" s="173"/>
      <c r="Q63" s="173"/>
    </row>
  </sheetData>
  <sheetProtection algorithmName="SHA-512" hashValue="yX6LP0Mn2E840lOnLdGAYZtVIJXzX/I3+3P/VSOd3Ghg6U9yxmncE8O1g+XyeJPQhmfhkwB1oU1sO9rc+4rSGA==" saltValue="M9IqgGk99i55okpBSiNLAQ==" spinCount="100000" sheet="1" objects="1" scenarios="1"/>
  <mergeCells count="67">
    <mergeCell ref="I2:M2"/>
    <mergeCell ref="A1:B1"/>
    <mergeCell ref="D8:E8"/>
    <mergeCell ref="F8:H8"/>
    <mergeCell ref="C12:H12"/>
    <mergeCell ref="F7:H7"/>
    <mergeCell ref="A6:A13"/>
    <mergeCell ref="A4:A5"/>
    <mergeCell ref="B4:H4"/>
    <mergeCell ref="C13:H13"/>
    <mergeCell ref="A3:H3"/>
    <mergeCell ref="I4:M5"/>
    <mergeCell ref="I9:M9"/>
    <mergeCell ref="I12:M12"/>
    <mergeCell ref="I13:M13"/>
    <mergeCell ref="A14:A20"/>
    <mergeCell ref="B15:B16"/>
    <mergeCell ref="A2:H2"/>
    <mergeCell ref="F6:H6"/>
    <mergeCell ref="C10:H10"/>
    <mergeCell ref="C11:H11"/>
    <mergeCell ref="C20:H20"/>
    <mergeCell ref="D16:E16"/>
    <mergeCell ref="F16:H16"/>
    <mergeCell ref="F15:H15"/>
    <mergeCell ref="F14:H14"/>
    <mergeCell ref="C17:H17"/>
    <mergeCell ref="C18:H18"/>
    <mergeCell ref="B7:B8"/>
    <mergeCell ref="C5:H5"/>
    <mergeCell ref="D7:E7"/>
    <mergeCell ref="A21:A33"/>
    <mergeCell ref="B27:B33"/>
    <mergeCell ref="D25:E25"/>
    <mergeCell ref="F25:H25"/>
    <mergeCell ref="B25:B26"/>
    <mergeCell ref="D26:E26"/>
    <mergeCell ref="F26:H26"/>
    <mergeCell ref="C24:E24"/>
    <mergeCell ref="F31:G31"/>
    <mergeCell ref="I34:V35"/>
    <mergeCell ref="C9:H9"/>
    <mergeCell ref="F27:H27"/>
    <mergeCell ref="C21:H21"/>
    <mergeCell ref="D32:E32"/>
    <mergeCell ref="D29:E29"/>
    <mergeCell ref="D30:E30"/>
    <mergeCell ref="D31:E31"/>
    <mergeCell ref="F23:H23"/>
    <mergeCell ref="D28:E28"/>
    <mergeCell ref="C22:H22"/>
    <mergeCell ref="C27:E27"/>
    <mergeCell ref="D33:G33"/>
    <mergeCell ref="D15:E15"/>
    <mergeCell ref="C19:H19"/>
    <mergeCell ref="F32:G32"/>
    <mergeCell ref="I14:M16"/>
    <mergeCell ref="I18:M18"/>
    <mergeCell ref="I32:K32"/>
    <mergeCell ref="I33:K33"/>
    <mergeCell ref="I30:L30"/>
    <mergeCell ref="I31:K31"/>
    <mergeCell ref="I19:M19"/>
    <mergeCell ref="I20:M20"/>
    <mergeCell ref="I21:M22"/>
    <mergeCell ref="I23:M23"/>
    <mergeCell ref="I24:M24"/>
  </mergeCells>
  <phoneticPr fontId="7"/>
  <dataValidations xWindow="348" yWindow="668" count="7">
    <dataValidation imeMode="halfAlpha" operator="greaterThanOrEqual" allowBlank="1" showInputMessage="1" showErrorMessage="1" sqref="C25 E6 C14:C15 E14 C6:C7" xr:uid="{00000000-0002-0000-0400-000000000000}"/>
    <dataValidation type="date" imeMode="halfAlpha" allowBlank="1" showInputMessage="1" showErrorMessage="1" errorTitle="実施時期" sqref="E23 C23" xr:uid="{00000000-0002-0000-0400-000001000000}">
      <formula1>45748</formula1>
      <formula2>46112</formula2>
    </dataValidation>
    <dataValidation type="list" allowBlank="1" showInputMessage="1" showErrorMessage="1" sqref="C26 C8 C16" xr:uid="{00000000-0002-0000-04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21:H21 C9:H9" xr:uid="{00000000-0002-0000-0400-000003000000}"/>
    <dataValidation type="list" allowBlank="1" showInputMessage="1" showErrorMessage="1" sqref="H33" xr:uid="{00000000-0002-0000-0400-000004000000}">
      <formula1>"選択してください。,200,500,1000,2000"</formula1>
    </dataValidation>
    <dataValidation type="list" allowBlank="1" showInputMessage="1" showErrorMessage="1" sqref="C5:H5" xr:uid="{00000000-0002-0000-0400-000006000000}">
      <formula1>"選択してください。,音楽 (オーケストラ、吹奏楽、オペラ、室内楽、合唱 等),舞踊 (バレエ、現代舞踊、民族舞踊、コンテンポラリーダンス 等),演劇 (現代演劇、児童演劇、人形劇、ミュージカル 等),伝統芸能 (地芝居（歌舞伎、人形浄瑠璃芝居 等）、民謡、邦楽 等),美術 (絵画、彫刻、工芸、写真、書等の展示),その他 (生活文化等、分類できない公演・展示)"</formula1>
    </dataValidation>
    <dataValidation type="custom" imeMode="disabled" allowBlank="1" showInputMessage="1" showErrorMessage="1" errorTitle="半角英数字で入力してください。" sqref="C13:H13 C19:H20" xr:uid="{00000000-0002-0000-0400-000007000000}">
      <formula1>LENB(C13)=LEN(C13)</formula1>
    </dataValidation>
  </dataValidations>
  <printOptions horizontalCentered="1"/>
  <pageMargins left="0.70866141732283472" right="0.70866141732283472" top="0.35433070866141736" bottom="0.35433070866141736" header="0.31496062992125984" footer="0.31496062992125984"/>
  <pageSetup paperSize="9" scale="68" orientation="portrait" r:id="rId1"/>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7F69A-FFBB-4EE3-866E-9534419BE041}">
  <sheetPr codeName="Sheet4">
    <pageSetUpPr fitToPage="1"/>
  </sheetPr>
  <dimension ref="A1:V39"/>
  <sheetViews>
    <sheetView view="pageBreakPreview" zoomScale="70" zoomScaleNormal="70" zoomScaleSheetLayoutView="70" zoomScalePageLayoutView="55" workbookViewId="0">
      <selection activeCell="B30" sqref="B30:N35"/>
    </sheetView>
  </sheetViews>
  <sheetFormatPr defaultColWidth="9" defaultRowHeight="24" customHeight="1"/>
  <cols>
    <col min="1" max="1" width="4.59765625" style="34" customWidth="1"/>
    <col min="2" max="2" width="4.19921875" customWidth="1"/>
    <col min="3" max="3" width="4.3984375" customWidth="1"/>
    <col min="4" max="14" width="18.19921875" customWidth="1"/>
    <col min="15" max="15" width="128.09765625" style="350" customWidth="1"/>
    <col min="16" max="16" width="61.59765625" style="319" customWidth="1"/>
  </cols>
  <sheetData>
    <row r="1" spans="1:17" s="34" customFormat="1" ht="31.5" customHeight="1">
      <c r="B1" s="364" t="s">
        <v>664</v>
      </c>
      <c r="C1" s="364"/>
      <c r="D1" s="364"/>
      <c r="E1" s="364"/>
      <c r="F1" s="364"/>
      <c r="G1" s="364"/>
      <c r="H1" s="364"/>
      <c r="I1" s="364"/>
      <c r="J1" s="364"/>
      <c r="K1" s="364"/>
      <c r="L1" s="364"/>
      <c r="M1" s="364"/>
      <c r="O1" s="880" t="s">
        <v>540</v>
      </c>
      <c r="P1" s="327"/>
    </row>
    <row r="2" spans="1:17" s="34" customFormat="1" ht="31.5" customHeight="1">
      <c r="B2" s="905" t="s">
        <v>522</v>
      </c>
      <c r="C2" s="905"/>
      <c r="D2" s="905"/>
      <c r="E2" s="906">
        <f>①総表!C10</f>
        <v>0</v>
      </c>
      <c r="F2" s="906"/>
      <c r="G2" s="906"/>
      <c r="H2" s="906"/>
      <c r="I2" s="906"/>
      <c r="J2" s="906"/>
      <c r="K2" s="906"/>
      <c r="L2" s="906"/>
      <c r="M2" s="906"/>
      <c r="O2" s="881"/>
      <c r="P2" s="328"/>
    </row>
    <row r="3" spans="1:17" s="34" customFormat="1" ht="31.5" customHeight="1">
      <c r="B3" s="905" t="s">
        <v>396</v>
      </c>
      <c r="C3" s="905"/>
      <c r="D3" s="905"/>
      <c r="E3" s="906">
        <f>①総表!C22</f>
        <v>0</v>
      </c>
      <c r="F3" s="906"/>
      <c r="G3" s="906"/>
      <c r="H3" s="906"/>
      <c r="I3" s="906"/>
      <c r="J3" s="906"/>
      <c r="K3" s="906"/>
      <c r="L3" s="906"/>
      <c r="M3" s="906"/>
      <c r="O3" s="881"/>
      <c r="P3" s="327"/>
    </row>
    <row r="4" spans="1:17" s="34" customFormat="1" ht="8.6999999999999993" customHeight="1" thickBot="1">
      <c r="B4" s="367"/>
      <c r="C4" s="367"/>
      <c r="D4" s="367"/>
      <c r="E4" s="368"/>
      <c r="F4" s="368"/>
      <c r="G4" s="368"/>
      <c r="H4" s="368"/>
      <c r="I4" s="368"/>
      <c r="J4" s="368"/>
      <c r="K4" s="368"/>
      <c r="L4" s="368"/>
      <c r="M4" s="368"/>
      <c r="N4" s="355"/>
      <c r="O4" s="366"/>
      <c r="P4" s="327"/>
    </row>
    <row r="5" spans="1:17" s="351" customFormat="1" ht="40.200000000000003" customHeight="1">
      <c r="B5" s="889" t="s">
        <v>461</v>
      </c>
      <c r="C5" s="890"/>
      <c r="D5" s="890"/>
      <c r="E5" s="890"/>
      <c r="F5" s="890"/>
      <c r="G5" s="890"/>
      <c r="H5" s="890"/>
      <c r="I5" s="890"/>
      <c r="J5" s="890"/>
      <c r="K5" s="890"/>
      <c r="L5" s="890"/>
      <c r="M5" s="891"/>
      <c r="N5" s="892"/>
      <c r="O5" s="874" t="s">
        <v>634</v>
      </c>
    </row>
    <row r="6" spans="1:17" ht="33" customHeight="1">
      <c r="A6">
        <v>1</v>
      </c>
      <c r="B6" s="883"/>
      <c r="C6" s="884"/>
      <c r="D6" s="884"/>
      <c r="E6" s="884"/>
      <c r="F6" s="884"/>
      <c r="G6" s="884"/>
      <c r="H6" s="884"/>
      <c r="I6" s="884"/>
      <c r="J6" s="884"/>
      <c r="K6" s="884"/>
      <c r="L6" s="884"/>
      <c r="M6" s="884"/>
      <c r="N6" s="885"/>
      <c r="O6" s="875"/>
      <c r="P6" s="320"/>
      <c r="Q6" s="321"/>
    </row>
    <row r="7" spans="1:17" ht="33" customHeight="1">
      <c r="A7">
        <v>2</v>
      </c>
      <c r="B7" s="883"/>
      <c r="C7" s="884"/>
      <c r="D7" s="884"/>
      <c r="E7" s="884"/>
      <c r="F7" s="884"/>
      <c r="G7" s="884"/>
      <c r="H7" s="884"/>
      <c r="I7" s="884"/>
      <c r="J7" s="884"/>
      <c r="K7" s="884"/>
      <c r="L7" s="884"/>
      <c r="M7" s="884"/>
      <c r="N7" s="885"/>
      <c r="O7" s="875"/>
      <c r="P7" s="178"/>
      <c r="Q7" s="322"/>
    </row>
    <row r="8" spans="1:17" ht="33" customHeight="1">
      <c r="A8">
        <v>3</v>
      </c>
      <c r="B8" s="883"/>
      <c r="C8" s="884"/>
      <c r="D8" s="884"/>
      <c r="E8" s="884"/>
      <c r="F8" s="884"/>
      <c r="G8" s="884"/>
      <c r="H8" s="884"/>
      <c r="I8" s="884"/>
      <c r="J8" s="884"/>
      <c r="K8" s="884"/>
      <c r="L8" s="884"/>
      <c r="M8" s="884"/>
      <c r="N8" s="885"/>
      <c r="O8" s="875"/>
      <c r="P8" s="174"/>
      <c r="Q8" s="323"/>
    </row>
    <row r="9" spans="1:17" ht="33" customHeight="1">
      <c r="A9">
        <v>4</v>
      </c>
      <c r="B9" s="883"/>
      <c r="C9" s="884"/>
      <c r="D9" s="884"/>
      <c r="E9" s="884"/>
      <c r="F9" s="884"/>
      <c r="G9" s="884"/>
      <c r="H9" s="884"/>
      <c r="I9" s="884"/>
      <c r="J9" s="884"/>
      <c r="K9" s="884"/>
      <c r="L9" s="884"/>
      <c r="M9" s="884"/>
      <c r="N9" s="885"/>
      <c r="O9" s="875"/>
      <c r="P9" s="174"/>
      <c r="Q9" s="323"/>
    </row>
    <row r="10" spans="1:17" ht="33" customHeight="1">
      <c r="A10">
        <v>5</v>
      </c>
      <c r="B10" s="883"/>
      <c r="C10" s="884"/>
      <c r="D10" s="884"/>
      <c r="E10" s="884"/>
      <c r="F10" s="884"/>
      <c r="G10" s="884"/>
      <c r="H10" s="884"/>
      <c r="I10" s="884"/>
      <c r="J10" s="884"/>
      <c r="K10" s="884"/>
      <c r="L10" s="884"/>
      <c r="M10" s="884"/>
      <c r="N10" s="885"/>
      <c r="O10" s="875"/>
      <c r="P10" s="174"/>
      <c r="Q10" s="323"/>
    </row>
    <row r="11" spans="1:17" ht="33" customHeight="1" thickBot="1">
      <c r="A11">
        <v>6</v>
      </c>
      <c r="B11" s="883"/>
      <c r="C11" s="884"/>
      <c r="D11" s="884"/>
      <c r="E11" s="884"/>
      <c r="F11" s="884"/>
      <c r="G11" s="884"/>
      <c r="H11" s="884"/>
      <c r="I11" s="884"/>
      <c r="J11" s="884"/>
      <c r="K11" s="884"/>
      <c r="L11" s="884"/>
      <c r="M11" s="884"/>
      <c r="N11" s="885"/>
      <c r="O11" s="875"/>
      <c r="P11" s="174"/>
      <c r="Q11" s="323"/>
    </row>
    <row r="12" spans="1:17" ht="22.5" customHeight="1" thickBot="1">
      <c r="A12"/>
      <c r="B12" s="369"/>
      <c r="C12" s="369"/>
      <c r="D12" s="369"/>
      <c r="E12" s="369"/>
      <c r="F12" s="369"/>
      <c r="G12" s="369"/>
      <c r="H12" s="369"/>
      <c r="I12" s="369"/>
      <c r="J12" s="369"/>
      <c r="K12" s="369"/>
      <c r="L12" s="369"/>
      <c r="M12" s="369"/>
      <c r="N12" s="369"/>
      <c r="O12" s="371"/>
      <c r="P12" s="174"/>
      <c r="Q12" s="323"/>
    </row>
    <row r="13" spans="1:17" s="351" customFormat="1" ht="40.200000000000003" customHeight="1">
      <c r="B13" s="889" t="s">
        <v>529</v>
      </c>
      <c r="C13" s="890"/>
      <c r="D13" s="890"/>
      <c r="E13" s="890"/>
      <c r="F13" s="890"/>
      <c r="G13" s="890"/>
      <c r="H13" s="890"/>
      <c r="I13" s="890"/>
      <c r="J13" s="890"/>
      <c r="K13" s="890"/>
      <c r="L13" s="890"/>
      <c r="M13" s="891"/>
      <c r="N13" s="892"/>
      <c r="O13" s="876" t="s">
        <v>635</v>
      </c>
    </row>
    <row r="14" spans="1:17" ht="33" customHeight="1">
      <c r="A14">
        <v>1</v>
      </c>
      <c r="B14" s="893"/>
      <c r="C14" s="894"/>
      <c r="D14" s="894"/>
      <c r="E14" s="894"/>
      <c r="F14" s="894"/>
      <c r="G14" s="894"/>
      <c r="H14" s="894"/>
      <c r="I14" s="894"/>
      <c r="J14" s="894"/>
      <c r="K14" s="894"/>
      <c r="L14" s="894"/>
      <c r="M14" s="894"/>
      <c r="N14" s="895"/>
      <c r="O14" s="877"/>
      <c r="P14" s="174"/>
      <c r="Q14" s="174"/>
    </row>
    <row r="15" spans="1:17" ht="33" customHeight="1">
      <c r="A15">
        <v>2</v>
      </c>
      <c r="B15" s="893"/>
      <c r="C15" s="894"/>
      <c r="D15" s="894"/>
      <c r="E15" s="894"/>
      <c r="F15" s="894"/>
      <c r="G15" s="894"/>
      <c r="H15" s="894"/>
      <c r="I15" s="894"/>
      <c r="J15" s="894"/>
      <c r="K15" s="894"/>
      <c r="L15" s="894"/>
      <c r="M15" s="894"/>
      <c r="N15" s="895"/>
      <c r="O15" s="877"/>
      <c r="P15" s="174"/>
      <c r="Q15" s="174"/>
    </row>
    <row r="16" spans="1:17" ht="33" customHeight="1">
      <c r="A16">
        <v>3</v>
      </c>
      <c r="B16" s="893"/>
      <c r="C16" s="894"/>
      <c r="D16" s="894"/>
      <c r="E16" s="894"/>
      <c r="F16" s="894"/>
      <c r="G16" s="894"/>
      <c r="H16" s="894"/>
      <c r="I16" s="894"/>
      <c r="J16" s="894"/>
      <c r="K16" s="894"/>
      <c r="L16" s="894"/>
      <c r="M16" s="894"/>
      <c r="N16" s="895"/>
      <c r="O16" s="877"/>
      <c r="P16" s="174"/>
      <c r="Q16" s="174"/>
    </row>
    <row r="17" spans="1:22" ht="33" customHeight="1">
      <c r="A17">
        <v>4</v>
      </c>
      <c r="B17" s="896"/>
      <c r="C17" s="897"/>
      <c r="D17" s="897"/>
      <c r="E17" s="897"/>
      <c r="F17" s="897"/>
      <c r="G17" s="897"/>
      <c r="H17" s="897"/>
      <c r="I17" s="897"/>
      <c r="J17" s="897"/>
      <c r="K17" s="897"/>
      <c r="L17" s="897"/>
      <c r="M17" s="897"/>
      <c r="N17" s="898"/>
      <c r="O17" s="877"/>
      <c r="P17" s="174"/>
      <c r="Q17" s="174"/>
    </row>
    <row r="18" spans="1:22" ht="33" customHeight="1">
      <c r="A18">
        <v>5</v>
      </c>
      <c r="B18" s="896"/>
      <c r="C18" s="897"/>
      <c r="D18" s="897"/>
      <c r="E18" s="897"/>
      <c r="F18" s="897"/>
      <c r="G18" s="897"/>
      <c r="H18" s="897"/>
      <c r="I18" s="897"/>
      <c r="J18" s="897"/>
      <c r="K18" s="897"/>
      <c r="L18" s="897"/>
      <c r="M18" s="897"/>
      <c r="N18" s="898"/>
      <c r="O18" s="877"/>
      <c r="P18" s="174"/>
      <c r="Q18" s="174"/>
    </row>
    <row r="19" spans="1:22" ht="33" customHeight="1" thickBot="1">
      <c r="A19">
        <v>6</v>
      </c>
      <c r="B19" s="896"/>
      <c r="C19" s="897"/>
      <c r="D19" s="897"/>
      <c r="E19" s="897"/>
      <c r="F19" s="897"/>
      <c r="G19" s="897"/>
      <c r="H19" s="897"/>
      <c r="I19" s="897"/>
      <c r="J19" s="897"/>
      <c r="K19" s="897"/>
      <c r="L19" s="897"/>
      <c r="M19" s="897"/>
      <c r="N19" s="898"/>
      <c r="O19" s="877"/>
      <c r="P19" s="174"/>
      <c r="Q19" s="174"/>
    </row>
    <row r="20" spans="1:22" ht="22.5" customHeight="1" thickBot="1">
      <c r="A20"/>
      <c r="B20" s="369"/>
      <c r="C20" s="369"/>
      <c r="D20" s="369"/>
      <c r="E20" s="369"/>
      <c r="F20" s="369"/>
      <c r="G20" s="369"/>
      <c r="H20" s="369"/>
      <c r="I20" s="369"/>
      <c r="J20" s="369"/>
      <c r="K20" s="369"/>
      <c r="L20" s="369"/>
      <c r="M20" s="369"/>
      <c r="N20" s="369"/>
      <c r="O20" s="372"/>
      <c r="P20" s="174"/>
      <c r="Q20" s="174"/>
    </row>
    <row r="21" spans="1:22" s="351" customFormat="1" ht="40.200000000000003" customHeight="1">
      <c r="B21" s="889" t="s">
        <v>521</v>
      </c>
      <c r="C21" s="890"/>
      <c r="D21" s="890"/>
      <c r="E21" s="890"/>
      <c r="F21" s="890"/>
      <c r="G21" s="890"/>
      <c r="H21" s="890"/>
      <c r="I21" s="890"/>
      <c r="J21" s="890"/>
      <c r="K21" s="890"/>
      <c r="L21" s="890"/>
      <c r="M21" s="891"/>
      <c r="N21" s="892"/>
      <c r="O21" s="878" t="s">
        <v>636</v>
      </c>
    </row>
    <row r="22" spans="1:22" ht="33" customHeight="1">
      <c r="A22">
        <v>1</v>
      </c>
      <c r="B22" s="896"/>
      <c r="C22" s="897"/>
      <c r="D22" s="897"/>
      <c r="E22" s="897"/>
      <c r="F22" s="897"/>
      <c r="G22" s="897"/>
      <c r="H22" s="897"/>
      <c r="I22" s="897"/>
      <c r="J22" s="897"/>
      <c r="K22" s="897"/>
      <c r="L22" s="897"/>
      <c r="M22" s="897"/>
      <c r="N22" s="898"/>
      <c r="O22" s="879"/>
      <c r="P22" s="174"/>
      <c r="Q22" s="174"/>
    </row>
    <row r="23" spans="1:22" ht="33" customHeight="1">
      <c r="A23">
        <v>2</v>
      </c>
      <c r="B23" s="883"/>
      <c r="C23" s="884"/>
      <c r="D23" s="884"/>
      <c r="E23" s="884"/>
      <c r="F23" s="884"/>
      <c r="G23" s="884"/>
      <c r="H23" s="884"/>
      <c r="I23" s="884"/>
      <c r="J23" s="884"/>
      <c r="K23" s="884"/>
      <c r="L23" s="884"/>
      <c r="M23" s="884"/>
      <c r="N23" s="885"/>
      <c r="O23" s="879"/>
      <c r="P23" s="174"/>
      <c r="Q23" s="174"/>
    </row>
    <row r="24" spans="1:22" ht="33" customHeight="1">
      <c r="A24">
        <v>3</v>
      </c>
      <c r="B24" s="883"/>
      <c r="C24" s="884"/>
      <c r="D24" s="884"/>
      <c r="E24" s="884"/>
      <c r="F24" s="884"/>
      <c r="G24" s="884"/>
      <c r="H24" s="884"/>
      <c r="I24" s="884"/>
      <c r="J24" s="884"/>
      <c r="K24" s="884"/>
      <c r="L24" s="884"/>
      <c r="M24" s="884"/>
      <c r="N24" s="885"/>
      <c r="O24" s="879"/>
      <c r="P24" s="174"/>
      <c r="Q24" s="174"/>
    </row>
    <row r="25" spans="1:22" ht="33" customHeight="1">
      <c r="A25">
        <v>4</v>
      </c>
      <c r="B25" s="883"/>
      <c r="C25" s="884"/>
      <c r="D25" s="884"/>
      <c r="E25" s="884"/>
      <c r="F25" s="884"/>
      <c r="G25" s="884"/>
      <c r="H25" s="884"/>
      <c r="I25" s="884"/>
      <c r="J25" s="884"/>
      <c r="K25" s="884"/>
      <c r="L25" s="884"/>
      <c r="M25" s="884"/>
      <c r="N25" s="885"/>
      <c r="O25" s="879"/>
      <c r="P25" s="174"/>
      <c r="Q25" s="174"/>
    </row>
    <row r="26" spans="1:22" ht="33" customHeight="1">
      <c r="A26">
        <v>5</v>
      </c>
      <c r="B26" s="883"/>
      <c r="C26" s="884"/>
      <c r="D26" s="884"/>
      <c r="E26" s="884"/>
      <c r="F26" s="884"/>
      <c r="G26" s="884"/>
      <c r="H26" s="884"/>
      <c r="I26" s="884"/>
      <c r="J26" s="884"/>
      <c r="K26" s="884"/>
      <c r="L26" s="884"/>
      <c r="M26" s="884"/>
      <c r="N26" s="885"/>
      <c r="O26" s="879"/>
      <c r="P26" s="174"/>
      <c r="Q26" s="174"/>
    </row>
    <row r="27" spans="1:22" ht="33" customHeight="1" thickBot="1">
      <c r="A27">
        <v>6</v>
      </c>
      <c r="B27" s="883"/>
      <c r="C27" s="884"/>
      <c r="D27" s="884"/>
      <c r="E27" s="884"/>
      <c r="F27" s="884"/>
      <c r="G27" s="884"/>
      <c r="H27" s="884"/>
      <c r="I27" s="884"/>
      <c r="J27" s="884"/>
      <c r="K27" s="884"/>
      <c r="L27" s="884"/>
      <c r="M27" s="884"/>
      <c r="N27" s="885"/>
      <c r="O27" s="879"/>
      <c r="P27" s="174"/>
      <c r="Q27" s="174"/>
    </row>
    <row r="28" spans="1:22" ht="22.5" customHeight="1" thickBot="1">
      <c r="A28"/>
      <c r="B28" s="370"/>
      <c r="C28" s="370"/>
      <c r="D28" s="370"/>
      <c r="E28" s="370"/>
      <c r="F28" s="370"/>
      <c r="G28" s="370"/>
      <c r="H28" s="370"/>
      <c r="I28" s="370"/>
      <c r="J28" s="370"/>
      <c r="K28" s="370"/>
      <c r="L28" s="370"/>
      <c r="M28" s="370"/>
      <c r="N28" s="370"/>
      <c r="O28" s="602"/>
      <c r="P28" s="174"/>
      <c r="Q28" s="174"/>
    </row>
    <row r="29" spans="1:22" ht="113.25" customHeight="1">
      <c r="A29"/>
      <c r="B29" s="902" t="s">
        <v>647</v>
      </c>
      <c r="C29" s="903"/>
      <c r="D29" s="903"/>
      <c r="E29" s="904"/>
      <c r="F29" s="662" t="s">
        <v>483</v>
      </c>
      <c r="G29" s="899" t="s">
        <v>541</v>
      </c>
      <c r="H29" s="901"/>
      <c r="I29" s="663" t="s">
        <v>483</v>
      </c>
      <c r="J29" s="899" t="s">
        <v>542</v>
      </c>
      <c r="K29" s="901"/>
      <c r="L29" s="663" t="s">
        <v>483</v>
      </c>
      <c r="M29" s="899" t="s">
        <v>543</v>
      </c>
      <c r="N29" s="900"/>
      <c r="O29" s="373" t="s">
        <v>622</v>
      </c>
      <c r="P29"/>
    </row>
    <row r="30" spans="1:22" ht="33" customHeight="1">
      <c r="A30">
        <v>1</v>
      </c>
      <c r="B30" s="883"/>
      <c r="C30" s="884"/>
      <c r="D30" s="884"/>
      <c r="E30" s="884"/>
      <c r="F30" s="884"/>
      <c r="G30" s="884"/>
      <c r="H30" s="884"/>
      <c r="I30" s="884"/>
      <c r="J30" s="884"/>
      <c r="K30" s="884"/>
      <c r="L30" s="884"/>
      <c r="M30" s="884"/>
      <c r="N30" s="885"/>
      <c r="O30" s="882" t="s">
        <v>690</v>
      </c>
      <c r="P30" s="324"/>
      <c r="Q30" s="324"/>
      <c r="R30" s="324"/>
      <c r="S30" s="324"/>
      <c r="T30" s="324"/>
      <c r="U30" s="324"/>
      <c r="V30" s="324"/>
    </row>
    <row r="31" spans="1:22" ht="33" customHeight="1">
      <c r="A31">
        <v>2</v>
      </c>
      <c r="B31" s="883"/>
      <c r="C31" s="884"/>
      <c r="D31" s="884"/>
      <c r="E31" s="884"/>
      <c r="F31" s="884"/>
      <c r="G31" s="884"/>
      <c r="H31" s="884"/>
      <c r="I31" s="884"/>
      <c r="J31" s="884"/>
      <c r="K31" s="884"/>
      <c r="L31" s="884"/>
      <c r="M31" s="884"/>
      <c r="N31" s="885"/>
      <c r="O31" s="882"/>
      <c r="P31" s="324"/>
      <c r="Q31" s="324"/>
      <c r="R31" s="324"/>
      <c r="S31" s="324"/>
      <c r="T31" s="324"/>
      <c r="U31" s="324"/>
      <c r="V31" s="324"/>
    </row>
    <row r="32" spans="1:22" ht="33" customHeight="1">
      <c r="A32">
        <v>3</v>
      </c>
      <c r="B32" s="883"/>
      <c r="C32" s="884"/>
      <c r="D32" s="884"/>
      <c r="E32" s="884"/>
      <c r="F32" s="884"/>
      <c r="G32" s="884"/>
      <c r="H32" s="884"/>
      <c r="I32" s="884"/>
      <c r="J32" s="884"/>
      <c r="K32" s="884"/>
      <c r="L32" s="884"/>
      <c r="M32" s="884"/>
      <c r="N32" s="885"/>
      <c r="O32" s="882"/>
      <c r="P32" s="324"/>
      <c r="Q32" s="324"/>
      <c r="R32" s="324"/>
      <c r="S32" s="324"/>
      <c r="T32" s="324"/>
      <c r="U32" s="324"/>
      <c r="V32" s="324"/>
    </row>
    <row r="33" spans="1:22" ht="33" customHeight="1">
      <c r="A33">
        <v>4</v>
      </c>
      <c r="B33" s="883"/>
      <c r="C33" s="884"/>
      <c r="D33" s="884"/>
      <c r="E33" s="884"/>
      <c r="F33" s="884"/>
      <c r="G33" s="884"/>
      <c r="H33" s="884"/>
      <c r="I33" s="884"/>
      <c r="J33" s="884"/>
      <c r="K33" s="884"/>
      <c r="L33" s="884"/>
      <c r="M33" s="884"/>
      <c r="N33" s="885"/>
      <c r="O33" s="882"/>
      <c r="P33" s="324"/>
      <c r="Q33" s="324"/>
      <c r="R33" s="324"/>
      <c r="S33" s="324"/>
      <c r="T33" s="324"/>
      <c r="U33" s="324"/>
      <c r="V33" s="324"/>
    </row>
    <row r="34" spans="1:22" ht="33" customHeight="1">
      <c r="A34">
        <v>5</v>
      </c>
      <c r="B34" s="883"/>
      <c r="C34" s="884"/>
      <c r="D34" s="884"/>
      <c r="E34" s="884"/>
      <c r="F34" s="884"/>
      <c r="G34" s="884"/>
      <c r="H34" s="884"/>
      <c r="I34" s="884"/>
      <c r="J34" s="884"/>
      <c r="K34" s="884"/>
      <c r="L34" s="884"/>
      <c r="M34" s="884"/>
      <c r="N34" s="885"/>
      <c r="O34" s="882"/>
      <c r="P34" s="324"/>
      <c r="Q34" s="324"/>
      <c r="R34" s="324"/>
      <c r="S34" s="324"/>
      <c r="T34" s="324"/>
      <c r="U34" s="324"/>
      <c r="V34" s="324"/>
    </row>
    <row r="35" spans="1:22" ht="33" customHeight="1" thickBot="1">
      <c r="A35">
        <v>6</v>
      </c>
      <c r="B35" s="886"/>
      <c r="C35" s="887"/>
      <c r="D35" s="887"/>
      <c r="E35" s="887"/>
      <c r="F35" s="887"/>
      <c r="G35" s="887"/>
      <c r="H35" s="887"/>
      <c r="I35" s="887"/>
      <c r="J35" s="887"/>
      <c r="K35" s="887"/>
      <c r="L35" s="887"/>
      <c r="M35" s="887"/>
      <c r="N35" s="888"/>
      <c r="O35" s="882"/>
      <c r="P35" s="324"/>
      <c r="Q35" s="324"/>
      <c r="R35" s="324"/>
      <c r="S35" s="324"/>
      <c r="T35" s="324"/>
      <c r="U35" s="324"/>
      <c r="V35" s="324"/>
    </row>
    <row r="36" spans="1:22" ht="10.5" customHeight="1"/>
    <row r="39" spans="1:22" ht="24" customHeight="1">
      <c r="G39" s="178"/>
    </row>
  </sheetData>
  <sheetProtection algorithmName="SHA-512" hashValue="1UBIoNNy5x699/ECVGnmTiMcCWTecOtppuYV+pYSXgs3CUZZjD/2gaE7ssbUvSGSZHc7Y0fTCyDLQSl/Vh3EQQ==" saltValue="Bqp/tTvCYog1Jr/PmvG8jA==" spinCount="100000" sheet="1"/>
  <mergeCells count="20">
    <mergeCell ref="B6:N11"/>
    <mergeCell ref="B2:D2"/>
    <mergeCell ref="B3:D3"/>
    <mergeCell ref="B5:N5"/>
    <mergeCell ref="E2:M2"/>
    <mergeCell ref="E3:M3"/>
    <mergeCell ref="B30:N35"/>
    <mergeCell ref="B13:N13"/>
    <mergeCell ref="B14:N19"/>
    <mergeCell ref="B21:N21"/>
    <mergeCell ref="B22:N27"/>
    <mergeCell ref="M29:N29"/>
    <mergeCell ref="J29:K29"/>
    <mergeCell ref="G29:H29"/>
    <mergeCell ref="B29:E29"/>
    <mergeCell ref="O5:O11"/>
    <mergeCell ref="O13:O19"/>
    <mergeCell ref="O21:O27"/>
    <mergeCell ref="O1:O3"/>
    <mergeCell ref="O30:O35"/>
  </mergeCells>
  <phoneticPr fontId="24"/>
  <dataValidations count="4">
    <dataValidation type="textLength" operator="lessThanOrEqual" allowBlank="1" showInputMessage="1" showErrorMessage="1" errorTitle="字数超過" error="200字・4行以内でご記入ください。" sqref="B20:N20 J29 B28:N28 M29 G29" xr:uid="{3F5C24B4-0FCE-4319-926F-D120209E8139}">
      <formula1>200</formula1>
    </dataValidation>
    <dataValidation type="textLength" operator="lessThanOrEqual" allowBlank="1" showInputMessage="1" showErrorMessage="1" errorTitle="字数超過" error="300字・6行以内でご記入ください。" sqref="B12:N12" xr:uid="{7A6C788E-77B2-4F08-8D48-112A2AB32BA6}">
      <formula1>300</formula1>
    </dataValidation>
    <dataValidation type="textLength" operator="lessThanOrEqual" allowBlank="1" showInputMessage="1" showErrorMessage="1" errorTitle="字数超過" error="200字・4行以下で入力してください。" sqref="J29 M29 G29" xr:uid="{46549463-6CBF-4CB6-AE6C-AB520B4E184B}">
      <formula1>200</formula1>
    </dataValidation>
    <dataValidation type="list" operator="lessThanOrEqual" allowBlank="1" showInputMessage="1" showErrorMessage="1" sqref="F29 I29 L29" xr:uid="{2EB844AF-4AAC-4AE6-AC5E-DA848CC4CCD1}">
      <formula1>"ー,〇"</formula1>
    </dataValidation>
  </dataValidations>
  <printOptions horizontalCentered="1"/>
  <pageMargins left="0.70866141732283472" right="0.70866141732283472" top="0.35433070866141736" bottom="0.35433070866141736" header="0.31496062992125984" footer="0.31496062992125984"/>
  <pageSetup paperSize="9" scale="3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P75"/>
  <sheetViews>
    <sheetView view="pageBreakPreview" zoomScale="55" zoomScaleNormal="75" zoomScaleSheetLayoutView="55" workbookViewId="0">
      <selection activeCell="B66" sqref="B66:N71"/>
    </sheetView>
  </sheetViews>
  <sheetFormatPr defaultColWidth="9" defaultRowHeight="26.4"/>
  <cols>
    <col min="1" max="1" width="4.59765625" style="34" customWidth="1"/>
    <col min="2" max="3" width="16.69921875" customWidth="1"/>
    <col min="4" max="4" width="14.69921875" customWidth="1"/>
    <col min="5" max="5" width="13.19921875" customWidth="1"/>
    <col min="6" max="8" width="16.69921875" customWidth="1"/>
    <col min="9" max="9" width="13.19921875" customWidth="1"/>
    <col min="10" max="10" width="13" customWidth="1"/>
    <col min="11" max="11" width="14.5" customWidth="1"/>
    <col min="12" max="12" width="9.69921875" customWidth="1"/>
    <col min="13" max="13" width="15" customWidth="1"/>
    <col min="14" max="14" width="30.59765625" customWidth="1"/>
    <col min="15" max="15" width="104" style="378" customWidth="1"/>
  </cols>
  <sheetData>
    <row r="1" spans="1:16" s="34" customFormat="1" ht="34.950000000000003" customHeight="1">
      <c r="B1" s="379" t="s">
        <v>665</v>
      </c>
      <c r="C1" s="364"/>
      <c r="D1" s="364"/>
      <c r="E1" s="364"/>
      <c r="F1" s="364"/>
      <c r="G1" s="364"/>
      <c r="H1" s="364"/>
      <c r="I1" s="364"/>
      <c r="J1" s="364"/>
      <c r="K1" s="364"/>
      <c r="L1" s="364"/>
      <c r="M1" s="364"/>
      <c r="O1" s="962" t="s">
        <v>539</v>
      </c>
    </row>
    <row r="2" spans="1:16" s="34" customFormat="1" ht="31.5" customHeight="1">
      <c r="B2" s="365"/>
      <c r="C2" s="380" t="s">
        <v>497</v>
      </c>
      <c r="D2" s="971">
        <f>①総表!C10</f>
        <v>0</v>
      </c>
      <c r="E2" s="971"/>
      <c r="F2" s="971"/>
      <c r="G2" s="971"/>
      <c r="H2" s="971"/>
      <c r="I2" s="971"/>
      <c r="J2" s="971"/>
      <c r="K2" s="971"/>
      <c r="L2" s="971"/>
      <c r="M2" s="971"/>
      <c r="N2" s="329"/>
      <c r="O2" s="962"/>
      <c r="P2" s="330"/>
    </row>
    <row r="3" spans="1:16" s="34" customFormat="1" ht="30" customHeight="1">
      <c r="B3" s="365"/>
      <c r="C3" s="380" t="s">
        <v>396</v>
      </c>
      <c r="D3" s="971">
        <f>①総表!C22</f>
        <v>0</v>
      </c>
      <c r="E3" s="971"/>
      <c r="F3" s="971"/>
      <c r="G3" s="971"/>
      <c r="H3" s="971"/>
      <c r="I3" s="971"/>
      <c r="J3" s="971"/>
      <c r="K3" s="971"/>
      <c r="L3" s="971"/>
      <c r="M3" s="971"/>
      <c r="N3" s="329"/>
      <c r="O3" s="962"/>
    </row>
    <row r="4" spans="1:16" ht="11.7" customHeight="1" thickBot="1"/>
    <row r="5" spans="1:16" s="351" customFormat="1" ht="33.75" customHeight="1">
      <c r="B5" s="374" t="s">
        <v>523</v>
      </c>
      <c r="C5" s="325"/>
      <c r="D5" s="325"/>
      <c r="E5" s="325"/>
      <c r="F5" s="325"/>
      <c r="G5" s="325"/>
      <c r="H5" s="325"/>
      <c r="I5" s="325"/>
      <c r="J5" s="325"/>
      <c r="K5" s="325"/>
      <c r="L5" s="325"/>
      <c r="M5" s="325"/>
      <c r="N5" s="326"/>
      <c r="O5" s="353"/>
    </row>
    <row r="6" spans="1:16" ht="28.5" customHeight="1">
      <c r="B6" s="615" t="s">
        <v>627</v>
      </c>
      <c r="C6" s="616" t="s">
        <v>397</v>
      </c>
      <c r="D6" s="963" t="s">
        <v>398</v>
      </c>
      <c r="E6" s="964"/>
      <c r="F6" s="963" t="s">
        <v>462</v>
      </c>
      <c r="G6" s="964"/>
      <c r="H6" s="618" t="s">
        <v>628</v>
      </c>
      <c r="I6" s="963" t="s">
        <v>629</v>
      </c>
      <c r="J6" s="965"/>
      <c r="K6" s="965"/>
      <c r="L6" s="966"/>
      <c r="M6" s="617" t="s">
        <v>465</v>
      </c>
      <c r="N6" s="619" t="s">
        <v>399</v>
      </c>
      <c r="O6" s="951" t="s">
        <v>564</v>
      </c>
      <c r="P6" s="351"/>
    </row>
    <row r="7" spans="1:16" ht="28.5" customHeight="1">
      <c r="A7" s="34">
        <v>1</v>
      </c>
      <c r="B7" s="620"/>
      <c r="C7" s="621"/>
      <c r="D7" s="958"/>
      <c r="E7" s="959"/>
      <c r="F7" s="960"/>
      <c r="G7" s="954"/>
      <c r="H7" s="622"/>
      <c r="I7" s="955"/>
      <c r="J7" s="956"/>
      <c r="K7" s="956"/>
      <c r="L7" s="957"/>
      <c r="M7" s="623"/>
      <c r="N7" s="624"/>
      <c r="O7" s="951"/>
      <c r="P7" s="351"/>
    </row>
    <row r="8" spans="1:16" ht="28.5" customHeight="1">
      <c r="A8" s="34">
        <v>2</v>
      </c>
      <c r="B8" s="625"/>
      <c r="C8" s="626"/>
      <c r="D8" s="958"/>
      <c r="E8" s="961"/>
      <c r="F8" s="953"/>
      <c r="G8" s="954"/>
      <c r="H8" s="622"/>
      <c r="I8" s="955"/>
      <c r="J8" s="956"/>
      <c r="K8" s="956"/>
      <c r="L8" s="957"/>
      <c r="M8" s="623"/>
      <c r="N8" s="624"/>
      <c r="O8" s="951"/>
      <c r="P8" s="351"/>
    </row>
    <row r="9" spans="1:16" ht="28.5" customHeight="1">
      <c r="A9" s="34">
        <v>3</v>
      </c>
      <c r="B9" s="625"/>
      <c r="C9" s="626"/>
      <c r="D9" s="958"/>
      <c r="E9" s="961"/>
      <c r="F9" s="953"/>
      <c r="G9" s="954"/>
      <c r="H9" s="622"/>
      <c r="I9" s="955"/>
      <c r="J9" s="956"/>
      <c r="K9" s="956"/>
      <c r="L9" s="957"/>
      <c r="M9" s="623"/>
      <c r="N9" s="624"/>
      <c r="O9" s="951"/>
      <c r="P9" s="351"/>
    </row>
    <row r="10" spans="1:16" ht="28.5" customHeight="1">
      <c r="A10" s="34">
        <v>4</v>
      </c>
      <c r="B10" s="625"/>
      <c r="C10" s="626"/>
      <c r="D10" s="958"/>
      <c r="E10" s="961"/>
      <c r="F10" s="953"/>
      <c r="G10" s="954"/>
      <c r="H10" s="622"/>
      <c r="I10" s="955"/>
      <c r="J10" s="956"/>
      <c r="K10" s="956"/>
      <c r="L10" s="957"/>
      <c r="M10" s="623"/>
      <c r="N10" s="624"/>
      <c r="O10" s="951"/>
      <c r="P10" s="351"/>
    </row>
    <row r="11" spans="1:16" ht="28.5" customHeight="1" thickBot="1">
      <c r="A11" s="34">
        <v>5</v>
      </c>
      <c r="B11" s="627"/>
      <c r="C11" s="628"/>
      <c r="D11" s="967"/>
      <c r="E11" s="968"/>
      <c r="F11" s="969"/>
      <c r="G11" s="970"/>
      <c r="H11" s="629"/>
      <c r="I11" s="948"/>
      <c r="J11" s="949"/>
      <c r="K11" s="949"/>
      <c r="L11" s="950"/>
      <c r="M11" s="630"/>
      <c r="N11" s="631"/>
      <c r="O11" s="952"/>
      <c r="P11" s="351"/>
    </row>
    <row r="12" spans="1:16" s="351" customFormat="1" ht="34.5" customHeight="1">
      <c r="B12" s="927" t="s">
        <v>532</v>
      </c>
      <c r="C12" s="928"/>
      <c r="D12" s="928"/>
      <c r="E12" s="928"/>
      <c r="F12" s="928"/>
      <c r="G12" s="928"/>
      <c r="H12" s="928"/>
      <c r="I12" s="928"/>
      <c r="J12" s="928"/>
      <c r="K12" s="928"/>
      <c r="L12" s="928"/>
      <c r="M12" s="928"/>
      <c r="N12" s="929"/>
      <c r="O12" s="909" t="s">
        <v>639</v>
      </c>
    </row>
    <row r="13" spans="1:16" ht="27.75" customHeight="1">
      <c r="A13" s="34">
        <v>1</v>
      </c>
      <c r="B13" s="912"/>
      <c r="C13" s="913"/>
      <c r="D13" s="913"/>
      <c r="E13" s="913"/>
      <c r="F13" s="913"/>
      <c r="G13" s="913"/>
      <c r="H13" s="913"/>
      <c r="I13" s="913"/>
      <c r="J13" s="913"/>
      <c r="K13" s="913"/>
      <c r="L13" s="913"/>
      <c r="M13" s="913"/>
      <c r="N13" s="914"/>
      <c r="O13" s="951"/>
      <c r="P13" s="351"/>
    </row>
    <row r="14" spans="1:16" ht="27.75" customHeight="1">
      <c r="A14" s="34">
        <v>2</v>
      </c>
      <c r="B14" s="915"/>
      <c r="C14" s="916"/>
      <c r="D14" s="916"/>
      <c r="E14" s="916"/>
      <c r="F14" s="916"/>
      <c r="G14" s="916"/>
      <c r="H14" s="916"/>
      <c r="I14" s="916"/>
      <c r="J14" s="916"/>
      <c r="K14" s="916"/>
      <c r="L14" s="916"/>
      <c r="M14" s="916"/>
      <c r="N14" s="917"/>
      <c r="O14" s="951"/>
      <c r="P14" s="351"/>
    </row>
    <row r="15" spans="1:16" ht="27.75" customHeight="1">
      <c r="A15" s="34">
        <v>3</v>
      </c>
      <c r="B15" s="915"/>
      <c r="C15" s="916"/>
      <c r="D15" s="916"/>
      <c r="E15" s="916"/>
      <c r="F15" s="916"/>
      <c r="G15" s="916"/>
      <c r="H15" s="916"/>
      <c r="I15" s="916"/>
      <c r="J15" s="916"/>
      <c r="K15" s="916"/>
      <c r="L15" s="916"/>
      <c r="M15" s="916"/>
      <c r="N15" s="917"/>
      <c r="O15" s="951"/>
      <c r="P15" s="351"/>
    </row>
    <row r="16" spans="1:16" ht="27.75" customHeight="1">
      <c r="A16" s="34">
        <v>4</v>
      </c>
      <c r="B16" s="915"/>
      <c r="C16" s="916"/>
      <c r="D16" s="916"/>
      <c r="E16" s="916"/>
      <c r="F16" s="916"/>
      <c r="G16" s="916"/>
      <c r="H16" s="916"/>
      <c r="I16" s="916"/>
      <c r="J16" s="916"/>
      <c r="K16" s="916"/>
      <c r="L16" s="916"/>
      <c r="M16" s="916"/>
      <c r="N16" s="917"/>
      <c r="O16" s="951"/>
      <c r="P16" s="351"/>
    </row>
    <row r="17" spans="1:16" ht="27.75" customHeight="1">
      <c r="A17" s="34">
        <v>5</v>
      </c>
      <c r="B17" s="915"/>
      <c r="C17" s="916"/>
      <c r="D17" s="916"/>
      <c r="E17" s="916"/>
      <c r="F17" s="916"/>
      <c r="G17" s="916"/>
      <c r="H17" s="916"/>
      <c r="I17" s="916"/>
      <c r="J17" s="916"/>
      <c r="K17" s="916"/>
      <c r="L17" s="916"/>
      <c r="M17" s="916"/>
      <c r="N17" s="917"/>
      <c r="O17" s="951"/>
      <c r="P17" s="351"/>
    </row>
    <row r="18" spans="1:16" ht="27.75" customHeight="1">
      <c r="A18" s="34">
        <v>6</v>
      </c>
      <c r="B18" s="915"/>
      <c r="C18" s="916"/>
      <c r="D18" s="916"/>
      <c r="E18" s="916"/>
      <c r="F18" s="916"/>
      <c r="G18" s="916"/>
      <c r="H18" s="916"/>
      <c r="I18" s="916"/>
      <c r="J18" s="916"/>
      <c r="K18" s="916"/>
      <c r="L18" s="916"/>
      <c r="M18" s="916"/>
      <c r="N18" s="917"/>
      <c r="O18" s="951"/>
      <c r="P18" s="351"/>
    </row>
    <row r="19" spans="1:16" ht="27.75" customHeight="1">
      <c r="A19" s="34">
        <v>7</v>
      </c>
      <c r="B19" s="915"/>
      <c r="C19" s="916"/>
      <c r="D19" s="916"/>
      <c r="E19" s="916"/>
      <c r="F19" s="916"/>
      <c r="G19" s="916"/>
      <c r="H19" s="916"/>
      <c r="I19" s="916"/>
      <c r="J19" s="916"/>
      <c r="K19" s="916"/>
      <c r="L19" s="916"/>
      <c r="M19" s="916"/>
      <c r="N19" s="917"/>
      <c r="O19" s="951"/>
      <c r="P19" s="351"/>
    </row>
    <row r="20" spans="1:16" ht="27.75" customHeight="1">
      <c r="A20" s="34">
        <v>8</v>
      </c>
      <c r="B20" s="915"/>
      <c r="C20" s="916"/>
      <c r="D20" s="916"/>
      <c r="E20" s="916"/>
      <c r="F20" s="916"/>
      <c r="G20" s="916"/>
      <c r="H20" s="916"/>
      <c r="I20" s="916"/>
      <c r="J20" s="916"/>
      <c r="K20" s="916"/>
      <c r="L20" s="916"/>
      <c r="M20" s="916"/>
      <c r="N20" s="917"/>
      <c r="O20" s="951"/>
      <c r="P20" s="351"/>
    </row>
    <row r="21" spans="1:16" ht="27.75" customHeight="1">
      <c r="A21" s="34">
        <v>9</v>
      </c>
      <c r="B21" s="915"/>
      <c r="C21" s="916"/>
      <c r="D21" s="916"/>
      <c r="E21" s="916"/>
      <c r="F21" s="916"/>
      <c r="G21" s="916"/>
      <c r="H21" s="916"/>
      <c r="I21" s="916"/>
      <c r="J21" s="916"/>
      <c r="K21" s="916"/>
      <c r="L21" s="916"/>
      <c r="M21" s="916"/>
      <c r="N21" s="917"/>
      <c r="O21" s="951"/>
      <c r="P21" s="351"/>
    </row>
    <row r="22" spans="1:16" ht="27.75" customHeight="1">
      <c r="A22" s="34">
        <v>10</v>
      </c>
      <c r="B22" s="915"/>
      <c r="C22" s="916"/>
      <c r="D22" s="916"/>
      <c r="E22" s="916"/>
      <c r="F22" s="916"/>
      <c r="G22" s="916"/>
      <c r="H22" s="916"/>
      <c r="I22" s="916"/>
      <c r="J22" s="916"/>
      <c r="K22" s="916"/>
      <c r="L22" s="916"/>
      <c r="M22" s="916"/>
      <c r="N22" s="917"/>
      <c r="O22" s="951"/>
      <c r="P22" s="351"/>
    </row>
    <row r="23" spans="1:16" ht="27.75" customHeight="1">
      <c r="A23" s="34">
        <v>11</v>
      </c>
      <c r="B23" s="915"/>
      <c r="C23" s="916"/>
      <c r="D23" s="916"/>
      <c r="E23" s="916"/>
      <c r="F23" s="916"/>
      <c r="G23" s="916"/>
      <c r="H23" s="916"/>
      <c r="I23" s="916"/>
      <c r="J23" s="916"/>
      <c r="K23" s="916"/>
      <c r="L23" s="916"/>
      <c r="M23" s="916"/>
      <c r="N23" s="917"/>
      <c r="O23" s="951"/>
      <c r="P23" s="351"/>
    </row>
    <row r="24" spans="1:16" ht="27.75" customHeight="1">
      <c r="A24" s="34">
        <v>12</v>
      </c>
      <c r="B24" s="915"/>
      <c r="C24" s="916"/>
      <c r="D24" s="916"/>
      <c r="E24" s="916"/>
      <c r="F24" s="916"/>
      <c r="G24" s="916"/>
      <c r="H24" s="916"/>
      <c r="I24" s="916"/>
      <c r="J24" s="916"/>
      <c r="K24" s="916"/>
      <c r="L24" s="916"/>
      <c r="M24" s="916"/>
      <c r="N24" s="917"/>
      <c r="O24" s="951"/>
      <c r="P24" s="351"/>
    </row>
    <row r="25" spans="1:16" ht="27.75" customHeight="1">
      <c r="A25" s="34">
        <v>13</v>
      </c>
      <c r="B25" s="915"/>
      <c r="C25" s="916"/>
      <c r="D25" s="916"/>
      <c r="E25" s="916"/>
      <c r="F25" s="916"/>
      <c r="G25" s="916"/>
      <c r="H25" s="916"/>
      <c r="I25" s="916"/>
      <c r="J25" s="916"/>
      <c r="K25" s="916"/>
      <c r="L25" s="916"/>
      <c r="M25" s="916"/>
      <c r="N25" s="917"/>
      <c r="O25" s="951"/>
      <c r="P25" s="351"/>
    </row>
    <row r="26" spans="1:16" ht="27.75" customHeight="1">
      <c r="A26" s="34">
        <v>14</v>
      </c>
      <c r="B26" s="915"/>
      <c r="C26" s="916"/>
      <c r="D26" s="916"/>
      <c r="E26" s="916"/>
      <c r="F26" s="916"/>
      <c r="G26" s="916"/>
      <c r="H26" s="916"/>
      <c r="I26" s="916"/>
      <c r="J26" s="916"/>
      <c r="K26" s="916"/>
      <c r="L26" s="916"/>
      <c r="M26" s="916"/>
      <c r="N26" s="917"/>
      <c r="O26" s="951"/>
      <c r="P26" s="351"/>
    </row>
    <row r="27" spans="1:16" ht="27.75" customHeight="1">
      <c r="A27" s="34">
        <v>15</v>
      </c>
      <c r="B27" s="915"/>
      <c r="C27" s="916"/>
      <c r="D27" s="916"/>
      <c r="E27" s="916"/>
      <c r="F27" s="916"/>
      <c r="G27" s="916"/>
      <c r="H27" s="916"/>
      <c r="I27" s="916"/>
      <c r="J27" s="916"/>
      <c r="K27" s="916"/>
      <c r="L27" s="916"/>
      <c r="M27" s="916"/>
      <c r="N27" s="917"/>
      <c r="O27" s="951"/>
      <c r="P27" s="351"/>
    </row>
    <row r="28" spans="1:16" ht="27.75" customHeight="1">
      <c r="A28" s="34">
        <v>16</v>
      </c>
      <c r="B28" s="915"/>
      <c r="C28" s="916"/>
      <c r="D28" s="916"/>
      <c r="E28" s="916"/>
      <c r="F28" s="916"/>
      <c r="G28" s="916"/>
      <c r="H28" s="916"/>
      <c r="I28" s="916"/>
      <c r="J28" s="916"/>
      <c r="K28" s="916"/>
      <c r="L28" s="916"/>
      <c r="M28" s="916"/>
      <c r="N28" s="917"/>
      <c r="O28" s="951"/>
      <c r="P28" s="351"/>
    </row>
    <row r="29" spans="1:16" ht="27.75" customHeight="1">
      <c r="A29" s="34">
        <v>17</v>
      </c>
      <c r="B29" s="915"/>
      <c r="C29" s="916"/>
      <c r="D29" s="916"/>
      <c r="E29" s="916"/>
      <c r="F29" s="916"/>
      <c r="G29" s="916"/>
      <c r="H29" s="916"/>
      <c r="I29" s="916"/>
      <c r="J29" s="916"/>
      <c r="K29" s="916"/>
      <c r="L29" s="916"/>
      <c r="M29" s="916"/>
      <c r="N29" s="917"/>
      <c r="O29" s="951"/>
      <c r="P29" s="351"/>
    </row>
    <row r="30" spans="1:16" ht="27.75" customHeight="1">
      <c r="A30" s="34">
        <v>18</v>
      </c>
      <c r="B30" s="915"/>
      <c r="C30" s="916"/>
      <c r="D30" s="916"/>
      <c r="E30" s="916"/>
      <c r="F30" s="916"/>
      <c r="G30" s="916"/>
      <c r="H30" s="916"/>
      <c r="I30" s="916"/>
      <c r="J30" s="916"/>
      <c r="K30" s="916"/>
      <c r="L30" s="916"/>
      <c r="M30" s="916"/>
      <c r="N30" s="917"/>
      <c r="O30" s="951"/>
      <c r="P30" s="351"/>
    </row>
    <row r="31" spans="1:16" ht="27.75" customHeight="1">
      <c r="A31" s="34">
        <v>19</v>
      </c>
      <c r="B31" s="915"/>
      <c r="C31" s="916"/>
      <c r="D31" s="916"/>
      <c r="E31" s="916"/>
      <c r="F31" s="916"/>
      <c r="G31" s="916"/>
      <c r="H31" s="916"/>
      <c r="I31" s="916"/>
      <c r="J31" s="916"/>
      <c r="K31" s="916"/>
      <c r="L31" s="916"/>
      <c r="M31" s="916"/>
      <c r="N31" s="917"/>
      <c r="O31" s="951"/>
      <c r="P31" s="351"/>
    </row>
    <row r="32" spans="1:16" ht="27.75" customHeight="1">
      <c r="A32" s="34">
        <v>20</v>
      </c>
      <c r="B32" s="915"/>
      <c r="C32" s="916"/>
      <c r="D32" s="916"/>
      <c r="E32" s="916"/>
      <c r="F32" s="916"/>
      <c r="G32" s="916"/>
      <c r="H32" s="916"/>
      <c r="I32" s="916"/>
      <c r="J32" s="916"/>
      <c r="K32" s="916"/>
      <c r="L32" s="916"/>
      <c r="M32" s="916"/>
      <c r="N32" s="917"/>
      <c r="O32" s="951"/>
      <c r="P32" s="351"/>
    </row>
    <row r="33" spans="1:16" ht="27.75" customHeight="1">
      <c r="A33" s="34">
        <v>21</v>
      </c>
      <c r="B33" s="915"/>
      <c r="C33" s="916"/>
      <c r="D33" s="916"/>
      <c r="E33" s="916"/>
      <c r="F33" s="916"/>
      <c r="G33" s="916"/>
      <c r="H33" s="916"/>
      <c r="I33" s="916"/>
      <c r="J33" s="916"/>
      <c r="K33" s="916"/>
      <c r="L33" s="916"/>
      <c r="M33" s="916"/>
      <c r="N33" s="917"/>
      <c r="O33" s="951"/>
      <c r="P33" s="351"/>
    </row>
    <row r="34" spans="1:16" ht="27.75" customHeight="1">
      <c r="A34" s="34">
        <v>22</v>
      </c>
      <c r="B34" s="915"/>
      <c r="C34" s="916"/>
      <c r="D34" s="916"/>
      <c r="E34" s="916"/>
      <c r="F34" s="916"/>
      <c r="G34" s="916"/>
      <c r="H34" s="916"/>
      <c r="I34" s="916"/>
      <c r="J34" s="916"/>
      <c r="K34" s="916"/>
      <c r="L34" s="916"/>
      <c r="M34" s="916"/>
      <c r="N34" s="917"/>
      <c r="O34" s="951"/>
      <c r="P34" s="351"/>
    </row>
    <row r="35" spans="1:16" ht="27.75" customHeight="1">
      <c r="A35" s="34">
        <v>23</v>
      </c>
      <c r="B35" s="915"/>
      <c r="C35" s="916"/>
      <c r="D35" s="916"/>
      <c r="E35" s="916"/>
      <c r="F35" s="916"/>
      <c r="G35" s="916"/>
      <c r="H35" s="916"/>
      <c r="I35" s="916"/>
      <c r="J35" s="916"/>
      <c r="K35" s="916"/>
      <c r="L35" s="916"/>
      <c r="M35" s="916"/>
      <c r="N35" s="917"/>
      <c r="O35" s="951"/>
      <c r="P35" s="351"/>
    </row>
    <row r="36" spans="1:16" ht="27.75" customHeight="1">
      <c r="A36" s="34">
        <v>24</v>
      </c>
      <c r="B36" s="915"/>
      <c r="C36" s="916"/>
      <c r="D36" s="916"/>
      <c r="E36" s="916"/>
      <c r="F36" s="916"/>
      <c r="G36" s="916"/>
      <c r="H36" s="916"/>
      <c r="I36" s="916"/>
      <c r="J36" s="916"/>
      <c r="K36" s="916"/>
      <c r="L36" s="916"/>
      <c r="M36" s="916"/>
      <c r="N36" s="917"/>
      <c r="O36" s="951"/>
      <c r="P36" s="351"/>
    </row>
    <row r="37" spans="1:16" ht="27.75" customHeight="1">
      <c r="A37" s="34">
        <v>25</v>
      </c>
      <c r="B37" s="915"/>
      <c r="C37" s="916"/>
      <c r="D37" s="916"/>
      <c r="E37" s="916"/>
      <c r="F37" s="916"/>
      <c r="G37" s="916"/>
      <c r="H37" s="916"/>
      <c r="I37" s="916"/>
      <c r="J37" s="916"/>
      <c r="K37" s="916"/>
      <c r="L37" s="916"/>
      <c r="M37" s="916"/>
      <c r="N37" s="917"/>
      <c r="O37" s="951"/>
      <c r="P37" s="351"/>
    </row>
    <row r="38" spans="1:16" ht="27.75" customHeight="1">
      <c r="A38" s="34">
        <v>26</v>
      </c>
      <c r="B38" s="915"/>
      <c r="C38" s="916"/>
      <c r="D38" s="916"/>
      <c r="E38" s="916"/>
      <c r="F38" s="916"/>
      <c r="G38" s="916"/>
      <c r="H38" s="916"/>
      <c r="I38" s="916"/>
      <c r="J38" s="916"/>
      <c r="K38" s="916"/>
      <c r="L38" s="916"/>
      <c r="M38" s="916"/>
      <c r="N38" s="917"/>
      <c r="O38" s="951"/>
      <c r="P38" s="351"/>
    </row>
    <row r="39" spans="1:16" ht="27.75" customHeight="1">
      <c r="A39" s="34">
        <v>27</v>
      </c>
      <c r="B39" s="915"/>
      <c r="C39" s="916"/>
      <c r="D39" s="916"/>
      <c r="E39" s="916"/>
      <c r="F39" s="916"/>
      <c r="G39" s="916"/>
      <c r="H39" s="916"/>
      <c r="I39" s="916"/>
      <c r="J39" s="916"/>
      <c r="K39" s="916"/>
      <c r="L39" s="916"/>
      <c r="M39" s="916"/>
      <c r="N39" s="917"/>
      <c r="O39" s="951"/>
      <c r="P39" s="351"/>
    </row>
    <row r="40" spans="1:16" ht="27.75" customHeight="1">
      <c r="A40" s="34">
        <v>28</v>
      </c>
      <c r="B40" s="915"/>
      <c r="C40" s="916"/>
      <c r="D40" s="916"/>
      <c r="E40" s="916"/>
      <c r="F40" s="916"/>
      <c r="G40" s="916"/>
      <c r="H40" s="916"/>
      <c r="I40" s="916"/>
      <c r="J40" s="916"/>
      <c r="K40" s="916"/>
      <c r="L40" s="916"/>
      <c r="M40" s="916"/>
      <c r="N40" s="917"/>
      <c r="O40" s="951"/>
      <c r="P40" s="351"/>
    </row>
    <row r="41" spans="1:16" ht="27.75" customHeight="1">
      <c r="A41" s="34">
        <v>29</v>
      </c>
      <c r="B41" s="915"/>
      <c r="C41" s="916"/>
      <c r="D41" s="916"/>
      <c r="E41" s="916"/>
      <c r="F41" s="916"/>
      <c r="G41" s="916"/>
      <c r="H41" s="916"/>
      <c r="I41" s="916"/>
      <c r="J41" s="916"/>
      <c r="K41" s="916"/>
      <c r="L41" s="916"/>
      <c r="M41" s="916"/>
      <c r="N41" s="917"/>
      <c r="O41" s="951"/>
      <c r="P41" s="351"/>
    </row>
    <row r="42" spans="1:16" ht="27.75" customHeight="1" thickBot="1">
      <c r="A42" s="34">
        <v>30</v>
      </c>
      <c r="B42" s="915"/>
      <c r="C42" s="916"/>
      <c r="D42" s="916"/>
      <c r="E42" s="916"/>
      <c r="F42" s="916"/>
      <c r="G42" s="916"/>
      <c r="H42" s="916"/>
      <c r="I42" s="916"/>
      <c r="J42" s="916"/>
      <c r="K42" s="916"/>
      <c r="L42" s="916"/>
      <c r="M42" s="916"/>
      <c r="N42" s="917"/>
      <c r="O42" s="952"/>
      <c r="P42" s="351"/>
    </row>
    <row r="43" spans="1:16" s="351" customFormat="1" ht="34.5" customHeight="1">
      <c r="B43" s="927" t="s">
        <v>419</v>
      </c>
      <c r="C43" s="928"/>
      <c r="D43" s="928"/>
      <c r="E43" s="928"/>
      <c r="F43" s="928"/>
      <c r="G43" s="928"/>
      <c r="H43" s="928"/>
      <c r="I43" s="928"/>
      <c r="J43" s="928"/>
      <c r="K43" s="928"/>
      <c r="L43" s="928"/>
      <c r="M43" s="928"/>
      <c r="N43" s="929"/>
      <c r="O43" s="909" t="s">
        <v>684</v>
      </c>
    </row>
    <row r="44" spans="1:16" ht="28.5" customHeight="1">
      <c r="A44" s="34">
        <v>1</v>
      </c>
      <c r="B44" s="912"/>
      <c r="C44" s="913"/>
      <c r="D44" s="913"/>
      <c r="E44" s="913"/>
      <c r="F44" s="913"/>
      <c r="G44" s="913"/>
      <c r="H44" s="913"/>
      <c r="I44" s="913"/>
      <c r="J44" s="913"/>
      <c r="K44" s="913"/>
      <c r="L44" s="913"/>
      <c r="M44" s="913"/>
      <c r="N44" s="914"/>
      <c r="O44" s="910"/>
      <c r="P44" s="351"/>
    </row>
    <row r="45" spans="1:16" ht="28.5" customHeight="1">
      <c r="A45" s="34">
        <v>2</v>
      </c>
      <c r="B45" s="915"/>
      <c r="C45" s="916"/>
      <c r="D45" s="916"/>
      <c r="E45" s="916"/>
      <c r="F45" s="916"/>
      <c r="G45" s="916"/>
      <c r="H45" s="916"/>
      <c r="I45" s="916"/>
      <c r="J45" s="916"/>
      <c r="K45" s="916"/>
      <c r="L45" s="916"/>
      <c r="M45" s="916"/>
      <c r="N45" s="917"/>
      <c r="O45" s="910"/>
      <c r="P45" s="351"/>
    </row>
    <row r="46" spans="1:16" ht="28.5" customHeight="1">
      <c r="A46" s="34">
        <v>3</v>
      </c>
      <c r="B46" s="915"/>
      <c r="C46" s="916"/>
      <c r="D46" s="916"/>
      <c r="E46" s="916"/>
      <c r="F46" s="916"/>
      <c r="G46" s="916"/>
      <c r="H46" s="916"/>
      <c r="I46" s="916"/>
      <c r="J46" s="916"/>
      <c r="K46" s="916"/>
      <c r="L46" s="916"/>
      <c r="M46" s="916"/>
      <c r="N46" s="917"/>
      <c r="O46" s="910"/>
      <c r="P46" s="351"/>
    </row>
    <row r="47" spans="1:16" ht="28.5" customHeight="1">
      <c r="A47" s="34">
        <v>4</v>
      </c>
      <c r="B47" s="915"/>
      <c r="C47" s="916"/>
      <c r="D47" s="916"/>
      <c r="E47" s="916"/>
      <c r="F47" s="916"/>
      <c r="G47" s="916"/>
      <c r="H47" s="916"/>
      <c r="I47" s="916"/>
      <c r="J47" s="916"/>
      <c r="K47" s="916"/>
      <c r="L47" s="916"/>
      <c r="M47" s="916"/>
      <c r="N47" s="917"/>
      <c r="O47" s="910"/>
      <c r="P47" s="351"/>
    </row>
    <row r="48" spans="1:16" ht="28.5" customHeight="1">
      <c r="A48" s="34">
        <v>5</v>
      </c>
      <c r="B48" s="915"/>
      <c r="C48" s="916"/>
      <c r="D48" s="916"/>
      <c r="E48" s="916"/>
      <c r="F48" s="916"/>
      <c r="G48" s="916"/>
      <c r="H48" s="916"/>
      <c r="I48" s="916"/>
      <c r="J48" s="916"/>
      <c r="K48" s="916"/>
      <c r="L48" s="916"/>
      <c r="M48" s="916"/>
      <c r="N48" s="917"/>
      <c r="O48" s="911"/>
      <c r="P48" s="351"/>
    </row>
    <row r="49" spans="1:16" ht="28.5" customHeight="1">
      <c r="B49" s="933" t="s">
        <v>525</v>
      </c>
      <c r="C49" s="934"/>
      <c r="D49" s="934"/>
      <c r="E49" s="375" t="s">
        <v>483</v>
      </c>
      <c r="F49" s="937" t="s">
        <v>527</v>
      </c>
      <c r="G49" s="938"/>
      <c r="H49" s="938"/>
      <c r="I49" s="939"/>
      <c r="J49" s="375" t="s">
        <v>483</v>
      </c>
      <c r="K49" s="937" t="s">
        <v>526</v>
      </c>
      <c r="L49" s="938"/>
      <c r="M49" s="938"/>
      <c r="N49" s="943"/>
      <c r="O49" s="907" t="s">
        <v>638</v>
      </c>
      <c r="P49" s="351"/>
    </row>
    <row r="50" spans="1:16" ht="28.5" customHeight="1" thickBot="1">
      <c r="B50" s="935"/>
      <c r="C50" s="936"/>
      <c r="D50" s="936"/>
      <c r="E50" s="376" t="s">
        <v>483</v>
      </c>
      <c r="F50" s="940" t="s">
        <v>565</v>
      </c>
      <c r="G50" s="941"/>
      <c r="H50" s="941"/>
      <c r="I50" s="942"/>
      <c r="J50" s="376" t="s">
        <v>483</v>
      </c>
      <c r="K50" s="377" t="s">
        <v>528</v>
      </c>
      <c r="L50" s="944"/>
      <c r="M50" s="945"/>
      <c r="N50" s="946"/>
      <c r="O50" s="947"/>
      <c r="P50" s="351"/>
    </row>
    <row r="51" spans="1:16" s="351" customFormat="1" ht="33.75" customHeight="1">
      <c r="B51" s="924" t="s">
        <v>538</v>
      </c>
      <c r="C51" s="925"/>
      <c r="D51" s="925"/>
      <c r="E51" s="925"/>
      <c r="F51" s="925"/>
      <c r="G51" s="925"/>
      <c r="H51" s="925"/>
      <c r="I51" s="925"/>
      <c r="J51" s="925"/>
      <c r="K51" s="925"/>
      <c r="L51" s="925"/>
      <c r="M51" s="925"/>
      <c r="N51" s="926"/>
      <c r="O51" s="907" t="s">
        <v>655</v>
      </c>
      <c r="P51" s="352"/>
    </row>
    <row r="52" spans="1:16" ht="27.75" customHeight="1">
      <c r="B52" s="921" t="s">
        <v>648</v>
      </c>
      <c r="C52" s="922"/>
      <c r="D52" s="922"/>
      <c r="E52" s="922"/>
      <c r="F52" s="922"/>
      <c r="G52" s="922"/>
      <c r="H52" s="922"/>
      <c r="I52" s="922"/>
      <c r="J52" s="922"/>
      <c r="K52" s="922"/>
      <c r="L52" s="922"/>
      <c r="M52" s="922"/>
      <c r="N52" s="923"/>
      <c r="O52" s="908"/>
      <c r="P52" s="352"/>
    </row>
    <row r="53" spans="1:16" ht="28.5" customHeight="1">
      <c r="A53" s="34">
        <v>1</v>
      </c>
      <c r="B53" s="912"/>
      <c r="C53" s="913"/>
      <c r="D53" s="913"/>
      <c r="E53" s="913"/>
      <c r="F53" s="913"/>
      <c r="G53" s="913"/>
      <c r="H53" s="913"/>
      <c r="I53" s="913"/>
      <c r="J53" s="913"/>
      <c r="K53" s="913"/>
      <c r="L53" s="913"/>
      <c r="M53" s="913"/>
      <c r="N53" s="914"/>
      <c r="O53" s="908"/>
      <c r="P53" s="352"/>
    </row>
    <row r="54" spans="1:16" ht="28.5" customHeight="1">
      <c r="A54" s="34">
        <v>2</v>
      </c>
      <c r="B54" s="915"/>
      <c r="C54" s="916"/>
      <c r="D54" s="916"/>
      <c r="E54" s="916"/>
      <c r="F54" s="916"/>
      <c r="G54" s="916"/>
      <c r="H54" s="916"/>
      <c r="I54" s="916"/>
      <c r="J54" s="916"/>
      <c r="K54" s="916"/>
      <c r="L54" s="916"/>
      <c r="M54" s="916"/>
      <c r="N54" s="917"/>
      <c r="O54" s="908"/>
      <c r="P54" s="352"/>
    </row>
    <row r="55" spans="1:16" ht="28.5" customHeight="1">
      <c r="A55" s="34">
        <v>3</v>
      </c>
      <c r="B55" s="915"/>
      <c r="C55" s="916"/>
      <c r="D55" s="916"/>
      <c r="E55" s="916"/>
      <c r="F55" s="916"/>
      <c r="G55" s="916"/>
      <c r="H55" s="916"/>
      <c r="I55" s="916"/>
      <c r="J55" s="916"/>
      <c r="K55" s="916"/>
      <c r="L55" s="916"/>
      <c r="M55" s="916"/>
      <c r="N55" s="917"/>
      <c r="O55" s="908"/>
      <c r="P55" s="352"/>
    </row>
    <row r="56" spans="1:16" ht="28.5" customHeight="1">
      <c r="A56" s="34">
        <v>4</v>
      </c>
      <c r="B56" s="915"/>
      <c r="C56" s="916"/>
      <c r="D56" s="916"/>
      <c r="E56" s="916"/>
      <c r="F56" s="916"/>
      <c r="G56" s="916"/>
      <c r="H56" s="916"/>
      <c r="I56" s="916"/>
      <c r="J56" s="916"/>
      <c r="K56" s="916"/>
      <c r="L56" s="916"/>
      <c r="M56" s="916"/>
      <c r="N56" s="917"/>
      <c r="O56" s="908"/>
      <c r="P56" s="352"/>
    </row>
    <row r="57" spans="1:16" ht="28.5" customHeight="1">
      <c r="A57" s="34">
        <v>5</v>
      </c>
      <c r="B57" s="915"/>
      <c r="C57" s="916"/>
      <c r="D57" s="916"/>
      <c r="E57" s="916"/>
      <c r="F57" s="916"/>
      <c r="G57" s="916"/>
      <c r="H57" s="916"/>
      <c r="I57" s="916"/>
      <c r="J57" s="916"/>
      <c r="K57" s="916"/>
      <c r="L57" s="916"/>
      <c r="M57" s="916"/>
      <c r="N57" s="917"/>
      <c r="O57" s="908"/>
      <c r="P57" s="354"/>
    </row>
    <row r="58" spans="1:16" ht="28.5" customHeight="1" thickBot="1">
      <c r="A58" s="34">
        <v>6</v>
      </c>
      <c r="B58" s="915"/>
      <c r="C58" s="916"/>
      <c r="D58" s="916"/>
      <c r="E58" s="916"/>
      <c r="F58" s="916"/>
      <c r="G58" s="916"/>
      <c r="H58" s="916"/>
      <c r="I58" s="916"/>
      <c r="J58" s="916"/>
      <c r="K58" s="916"/>
      <c r="L58" s="916"/>
      <c r="M58" s="916"/>
      <c r="N58" s="917"/>
      <c r="O58" s="947"/>
      <c r="P58" s="354"/>
    </row>
    <row r="59" spans="1:16" s="351" customFormat="1" ht="33.75" customHeight="1">
      <c r="B59" s="924" t="s">
        <v>649</v>
      </c>
      <c r="C59" s="925"/>
      <c r="D59" s="925"/>
      <c r="E59" s="925"/>
      <c r="F59" s="925"/>
      <c r="G59" s="925"/>
      <c r="H59" s="925"/>
      <c r="I59" s="925"/>
      <c r="J59" s="925"/>
      <c r="K59" s="925"/>
      <c r="L59" s="925"/>
      <c r="M59" s="925"/>
      <c r="N59" s="926"/>
      <c r="O59" s="907" t="s">
        <v>683</v>
      </c>
      <c r="P59" s="352"/>
    </row>
    <row r="60" spans="1:16" ht="27.75" customHeight="1">
      <c r="B60" s="921" t="s">
        <v>650</v>
      </c>
      <c r="C60" s="922"/>
      <c r="D60" s="922"/>
      <c r="E60" s="922"/>
      <c r="F60" s="922"/>
      <c r="G60" s="922"/>
      <c r="H60" s="922"/>
      <c r="I60" s="922"/>
      <c r="J60" s="922"/>
      <c r="K60" s="922"/>
      <c r="L60" s="922"/>
      <c r="M60" s="922"/>
      <c r="N60" s="923"/>
      <c r="O60" s="908"/>
      <c r="P60" s="352"/>
    </row>
    <row r="61" spans="1:16" ht="28.5" customHeight="1">
      <c r="A61" s="34">
        <v>1</v>
      </c>
      <c r="B61" s="912"/>
      <c r="C61" s="913"/>
      <c r="D61" s="913"/>
      <c r="E61" s="913"/>
      <c r="F61" s="913"/>
      <c r="G61" s="913"/>
      <c r="H61" s="913"/>
      <c r="I61" s="913"/>
      <c r="J61" s="913"/>
      <c r="K61" s="913"/>
      <c r="L61" s="913"/>
      <c r="M61" s="913"/>
      <c r="N61" s="914"/>
      <c r="O61" s="908"/>
      <c r="P61" s="352"/>
    </row>
    <row r="62" spans="1:16" ht="28.5" customHeight="1">
      <c r="A62" s="34">
        <v>2</v>
      </c>
      <c r="B62" s="915"/>
      <c r="C62" s="916"/>
      <c r="D62" s="916"/>
      <c r="E62" s="916"/>
      <c r="F62" s="916"/>
      <c r="G62" s="916"/>
      <c r="H62" s="916"/>
      <c r="I62" s="916"/>
      <c r="J62" s="916"/>
      <c r="K62" s="916"/>
      <c r="L62" s="916"/>
      <c r="M62" s="916"/>
      <c r="N62" s="917"/>
      <c r="O62" s="908"/>
      <c r="P62" s="352"/>
    </row>
    <row r="63" spans="1:16" ht="28.5" customHeight="1">
      <c r="A63" s="34">
        <v>3</v>
      </c>
      <c r="B63" s="915"/>
      <c r="C63" s="916"/>
      <c r="D63" s="916"/>
      <c r="E63" s="916"/>
      <c r="F63" s="916"/>
      <c r="G63" s="916"/>
      <c r="H63" s="916"/>
      <c r="I63" s="916"/>
      <c r="J63" s="916"/>
      <c r="K63" s="916"/>
      <c r="L63" s="916"/>
      <c r="M63" s="916"/>
      <c r="N63" s="917"/>
      <c r="O63" s="908"/>
      <c r="P63" s="352"/>
    </row>
    <row r="64" spans="1:16" ht="28.5" customHeight="1" thickBot="1">
      <c r="A64" s="34">
        <v>4</v>
      </c>
      <c r="B64" s="915"/>
      <c r="C64" s="916"/>
      <c r="D64" s="916"/>
      <c r="E64" s="916"/>
      <c r="F64" s="916"/>
      <c r="G64" s="916"/>
      <c r="H64" s="916"/>
      <c r="I64" s="916"/>
      <c r="J64" s="916"/>
      <c r="K64" s="916"/>
      <c r="L64" s="916"/>
      <c r="M64" s="916"/>
      <c r="N64" s="917"/>
      <c r="O64" s="947"/>
      <c r="P64" s="352"/>
    </row>
    <row r="65" spans="1:16" s="351" customFormat="1" ht="33.75" customHeight="1">
      <c r="B65" s="930" t="s">
        <v>524</v>
      </c>
      <c r="C65" s="931"/>
      <c r="D65" s="931"/>
      <c r="E65" s="931"/>
      <c r="F65" s="931"/>
      <c r="G65" s="931"/>
      <c r="H65" s="931"/>
      <c r="I65" s="931"/>
      <c r="J65" s="931"/>
      <c r="K65" s="931"/>
      <c r="L65" s="931"/>
      <c r="M65" s="931"/>
      <c r="N65" s="932"/>
      <c r="O65" s="907" t="s">
        <v>640</v>
      </c>
      <c r="P65" s="531"/>
    </row>
    <row r="66" spans="1:16" ht="28.5" customHeight="1">
      <c r="A66" s="34">
        <v>1</v>
      </c>
      <c r="B66" s="912"/>
      <c r="C66" s="913"/>
      <c r="D66" s="913"/>
      <c r="E66" s="913"/>
      <c r="F66" s="913"/>
      <c r="G66" s="913"/>
      <c r="H66" s="913"/>
      <c r="I66" s="913"/>
      <c r="J66" s="913"/>
      <c r="K66" s="913"/>
      <c r="L66" s="913"/>
      <c r="M66" s="913"/>
      <c r="N66" s="914"/>
      <c r="O66" s="908"/>
      <c r="P66" s="531"/>
    </row>
    <row r="67" spans="1:16" ht="28.5" customHeight="1">
      <c r="A67" s="34">
        <v>2</v>
      </c>
      <c r="B67" s="915"/>
      <c r="C67" s="916"/>
      <c r="D67" s="916"/>
      <c r="E67" s="916"/>
      <c r="F67" s="916"/>
      <c r="G67" s="916"/>
      <c r="H67" s="916"/>
      <c r="I67" s="916"/>
      <c r="J67" s="916"/>
      <c r="K67" s="916"/>
      <c r="L67" s="916"/>
      <c r="M67" s="916"/>
      <c r="N67" s="917"/>
      <c r="O67" s="908"/>
      <c r="P67" s="531"/>
    </row>
    <row r="68" spans="1:16" ht="28.5" customHeight="1">
      <c r="A68" s="34">
        <v>3</v>
      </c>
      <c r="B68" s="915"/>
      <c r="C68" s="916"/>
      <c r="D68" s="916"/>
      <c r="E68" s="916"/>
      <c r="F68" s="916"/>
      <c r="G68" s="916"/>
      <c r="H68" s="916"/>
      <c r="I68" s="916"/>
      <c r="J68" s="916"/>
      <c r="K68" s="916"/>
      <c r="L68" s="916"/>
      <c r="M68" s="916"/>
      <c r="N68" s="917"/>
      <c r="O68" s="908"/>
      <c r="P68" s="531"/>
    </row>
    <row r="69" spans="1:16" ht="28.5" customHeight="1">
      <c r="A69" s="34">
        <v>4</v>
      </c>
      <c r="B69" s="915"/>
      <c r="C69" s="916"/>
      <c r="D69" s="916"/>
      <c r="E69" s="916"/>
      <c r="F69" s="916"/>
      <c r="G69" s="916"/>
      <c r="H69" s="916"/>
      <c r="I69" s="916"/>
      <c r="J69" s="916"/>
      <c r="K69" s="916"/>
      <c r="L69" s="916"/>
      <c r="M69" s="916"/>
      <c r="N69" s="917"/>
      <c r="O69" s="908"/>
      <c r="P69" s="531"/>
    </row>
    <row r="70" spans="1:16" ht="28.5" customHeight="1">
      <c r="A70" s="34">
        <v>5</v>
      </c>
      <c r="B70" s="915"/>
      <c r="C70" s="916"/>
      <c r="D70" s="916"/>
      <c r="E70" s="916"/>
      <c r="F70" s="916"/>
      <c r="G70" s="916"/>
      <c r="H70" s="916"/>
      <c r="I70" s="916"/>
      <c r="J70" s="916"/>
      <c r="K70" s="916"/>
      <c r="L70" s="916"/>
      <c r="M70" s="916"/>
      <c r="N70" s="917"/>
      <c r="O70" s="908"/>
      <c r="P70" s="531"/>
    </row>
    <row r="71" spans="1:16" ht="28.5" customHeight="1" thickBot="1">
      <c r="A71" s="34">
        <v>6</v>
      </c>
      <c r="B71" s="918"/>
      <c r="C71" s="919"/>
      <c r="D71" s="919"/>
      <c r="E71" s="919"/>
      <c r="F71" s="919"/>
      <c r="G71" s="919"/>
      <c r="H71" s="919"/>
      <c r="I71" s="919"/>
      <c r="J71" s="919"/>
      <c r="K71" s="919"/>
      <c r="L71" s="919"/>
      <c r="M71" s="919"/>
      <c r="N71" s="920"/>
      <c r="O71" s="908"/>
      <c r="P71" s="531"/>
    </row>
    <row r="75" spans="1:16">
      <c r="E75" s="178"/>
    </row>
  </sheetData>
  <sheetProtection algorithmName="SHA-512" hashValue="OrWDQJDjygjMp8e+IPRbAkRmoq6qe2Ewy1IaAsF0snmP4L7XUY9pPnme4AqLYqVsE4KFUMmMrDKb1yWsdhM1IQ==" saltValue="LWJhAFUlFvxPAQg1mO/9qQ==" spinCount="100000" sheet="1" objects="1" scenarios="1"/>
  <mergeCells count="45">
    <mergeCell ref="O1:O3"/>
    <mergeCell ref="O6:O11"/>
    <mergeCell ref="F8:G8"/>
    <mergeCell ref="I8:L8"/>
    <mergeCell ref="D10:E10"/>
    <mergeCell ref="F10:G10"/>
    <mergeCell ref="I10:L10"/>
    <mergeCell ref="D6:E6"/>
    <mergeCell ref="F6:G6"/>
    <mergeCell ref="I6:L6"/>
    <mergeCell ref="D11:E11"/>
    <mergeCell ref="F11:G11"/>
    <mergeCell ref="D3:M3"/>
    <mergeCell ref="D2:M2"/>
    <mergeCell ref="I7:L7"/>
    <mergeCell ref="D8:E8"/>
    <mergeCell ref="F9:G9"/>
    <mergeCell ref="I9:L9"/>
    <mergeCell ref="D7:E7"/>
    <mergeCell ref="F7:G7"/>
    <mergeCell ref="D9:E9"/>
    <mergeCell ref="O59:O64"/>
    <mergeCell ref="I11:L11"/>
    <mergeCell ref="B12:N12"/>
    <mergeCell ref="B13:N42"/>
    <mergeCell ref="O12:O42"/>
    <mergeCell ref="B59:N59"/>
    <mergeCell ref="O51:O58"/>
    <mergeCell ref="O49:O50"/>
    <mergeCell ref="O65:O71"/>
    <mergeCell ref="O43:O48"/>
    <mergeCell ref="B66:N71"/>
    <mergeCell ref="B60:N60"/>
    <mergeCell ref="B61:N64"/>
    <mergeCell ref="B51:N51"/>
    <mergeCell ref="B53:N58"/>
    <mergeCell ref="B52:N52"/>
    <mergeCell ref="B43:N43"/>
    <mergeCell ref="B65:N65"/>
    <mergeCell ref="B49:D50"/>
    <mergeCell ref="F49:I49"/>
    <mergeCell ref="F50:I50"/>
    <mergeCell ref="K49:N49"/>
    <mergeCell ref="L50:N50"/>
    <mergeCell ref="B44:N48"/>
  </mergeCells>
  <phoneticPr fontId="24"/>
  <dataValidations count="1">
    <dataValidation type="list" operator="lessThanOrEqual" allowBlank="1" showInputMessage="1" showErrorMessage="1" sqref="E49:E50 J49:J50" xr:uid="{00000000-0002-0000-0600-000002000000}">
      <formula1>"ー,〇"</formula1>
    </dataValidation>
  </dataValidations>
  <printOptions horizontalCentered="1"/>
  <pageMargins left="0.70866141732283472" right="0.70866141732283472" top="0.35433070866141736" bottom="0.35433070866141736" header="0.31496062992125984" footer="0.31496062992125984"/>
  <pageSetup paperSize="9" scale="37" orientation="portrait" r:id="rId1"/>
  <colBreaks count="1" manualBreakCount="1">
    <brk id="14" max="7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133"/>
  <sheetViews>
    <sheetView view="pageBreakPreview" zoomScale="85" zoomScaleNormal="100" zoomScaleSheetLayoutView="85" workbookViewId="0">
      <selection activeCell="G116" sqref="G116"/>
    </sheetView>
  </sheetViews>
  <sheetFormatPr defaultColWidth="9" defaultRowHeight="22.2"/>
  <cols>
    <col min="1" max="2" width="6.69921875" style="179" customWidth="1"/>
    <col min="3" max="3" width="7.19921875" style="179" customWidth="1"/>
    <col min="4" max="4" width="39.5" style="227" customWidth="1"/>
    <col min="5" max="5" width="12" style="295" customWidth="1"/>
    <col min="6" max="6" width="3.5" style="295" bestFit="1" customWidth="1"/>
    <col min="7" max="7" width="11" style="295" customWidth="1"/>
    <col min="8" max="8" width="21.19921875" style="180" bestFit="1" customWidth="1"/>
    <col min="9" max="9" width="17.69921875" style="180" customWidth="1"/>
    <col min="10" max="10" width="88.5" style="394" customWidth="1"/>
    <col min="11" max="16384" width="9" style="25"/>
  </cols>
  <sheetData>
    <row r="1" spans="1:12" ht="22.5" customHeight="1">
      <c r="A1" s="63" t="s">
        <v>666</v>
      </c>
      <c r="B1" s="381"/>
      <c r="C1" s="381"/>
      <c r="D1" s="382"/>
      <c r="E1" s="383"/>
      <c r="F1" s="383"/>
      <c r="G1" s="383"/>
      <c r="H1" s="384"/>
      <c r="I1" s="384"/>
      <c r="J1" s="1053" t="s">
        <v>621</v>
      </c>
    </row>
    <row r="2" spans="1:12" customFormat="1" ht="18.45" customHeight="1">
      <c r="A2" s="1035" t="s">
        <v>498</v>
      </c>
      <c r="B2" s="1035"/>
      <c r="C2" s="1036">
        <f>①総表!C10</f>
        <v>0</v>
      </c>
      <c r="D2" s="1036"/>
      <c r="E2" s="1036"/>
      <c r="F2" s="1036"/>
      <c r="G2" s="1036"/>
      <c r="H2" s="1036"/>
      <c r="I2" s="1036"/>
      <c r="J2" s="1054"/>
      <c r="K2" s="64"/>
      <c r="L2" s="21"/>
    </row>
    <row r="3" spans="1:12" customFormat="1" ht="18.45" customHeight="1">
      <c r="A3" s="1035" t="s">
        <v>232</v>
      </c>
      <c r="B3" s="1035"/>
      <c r="C3" s="1036">
        <f>①総表!C22</f>
        <v>0</v>
      </c>
      <c r="D3" s="1036"/>
      <c r="E3" s="1036"/>
      <c r="F3" s="1036"/>
      <c r="G3" s="1036"/>
      <c r="H3" s="1036"/>
      <c r="I3" s="1036"/>
      <c r="J3" s="1054"/>
      <c r="K3" s="64"/>
      <c r="L3" s="21"/>
    </row>
    <row r="4" spans="1:12" ht="16.5" customHeight="1" thickBot="1">
      <c r="G4" s="472" t="s">
        <v>556</v>
      </c>
      <c r="J4" s="1054"/>
    </row>
    <row r="5" spans="1:12" customFormat="1" ht="22.95" customHeight="1" thickBot="1">
      <c r="A5" s="181"/>
      <c r="B5" s="399" t="s">
        <v>557</v>
      </c>
      <c r="C5" s="400"/>
      <c r="D5" s="401"/>
      <c r="E5" s="1044">
        <f>E6+E7</f>
        <v>0</v>
      </c>
      <c r="F5" s="1044"/>
      <c r="G5" s="1045"/>
      <c r="H5" s="182"/>
      <c r="I5" s="182"/>
      <c r="J5" s="1025" t="s">
        <v>658</v>
      </c>
    </row>
    <row r="6" spans="1:12" customFormat="1" ht="22.95" customHeight="1" thickBot="1">
      <c r="A6" s="181"/>
      <c r="B6" s="402"/>
      <c r="C6" s="1046" t="s">
        <v>126</v>
      </c>
      <c r="D6" s="1047"/>
      <c r="E6" s="1022">
        <f>I17</f>
        <v>0</v>
      </c>
      <c r="F6" s="1023"/>
      <c r="G6" s="1024"/>
      <c r="H6" s="183"/>
      <c r="I6" s="183"/>
      <c r="J6" s="1026"/>
    </row>
    <row r="7" spans="1:12" customFormat="1" ht="22.95" customHeight="1" thickBot="1">
      <c r="A7" s="181"/>
      <c r="B7" s="402"/>
      <c r="C7" s="403" t="s">
        <v>127</v>
      </c>
      <c r="D7" s="404"/>
      <c r="E7" s="1048">
        <f>SUM(E8:G13)</f>
        <v>0</v>
      </c>
      <c r="F7" s="1048"/>
      <c r="G7" s="1049"/>
      <c r="H7" s="183"/>
      <c r="I7" s="183"/>
      <c r="J7" s="1026"/>
    </row>
    <row r="8" spans="1:12" customFormat="1" ht="22.95" customHeight="1" thickBot="1">
      <c r="A8" s="181"/>
      <c r="B8" s="402"/>
      <c r="C8" s="405"/>
      <c r="D8" s="411" t="s">
        <v>128</v>
      </c>
      <c r="E8" s="1050">
        <f>I64</f>
        <v>0</v>
      </c>
      <c r="F8" s="1051"/>
      <c r="G8" s="1052"/>
      <c r="H8" s="183"/>
      <c r="I8" s="183"/>
      <c r="J8" s="1026"/>
    </row>
    <row r="9" spans="1:12" customFormat="1" ht="22.95" customHeight="1">
      <c r="A9" s="181"/>
      <c r="B9" s="402"/>
      <c r="C9" s="405"/>
      <c r="D9" s="406" t="s">
        <v>129</v>
      </c>
      <c r="E9" s="1038">
        <f>I73</f>
        <v>0</v>
      </c>
      <c r="F9" s="1038"/>
      <c r="G9" s="1039"/>
      <c r="H9" s="183"/>
      <c r="I9" s="183"/>
      <c r="J9" s="1026"/>
    </row>
    <row r="10" spans="1:12" customFormat="1" ht="22.95" customHeight="1">
      <c r="A10" s="181"/>
      <c r="B10" s="402"/>
      <c r="C10" s="405"/>
      <c r="D10" s="406" t="s">
        <v>130</v>
      </c>
      <c r="E10" s="1040">
        <f>I84</f>
        <v>0</v>
      </c>
      <c r="F10" s="1040"/>
      <c r="G10" s="1041"/>
      <c r="H10" s="183"/>
      <c r="I10" s="183"/>
      <c r="J10" s="1026"/>
    </row>
    <row r="11" spans="1:12" customFormat="1" ht="22.95" customHeight="1">
      <c r="A11" s="181"/>
      <c r="B11" s="402"/>
      <c r="C11" s="405"/>
      <c r="D11" s="407" t="s">
        <v>531</v>
      </c>
      <c r="E11" s="1040">
        <f>I96</f>
        <v>0</v>
      </c>
      <c r="F11" s="1040"/>
      <c r="G11" s="1041"/>
      <c r="H11" s="183"/>
      <c r="I11" s="183"/>
      <c r="J11" s="1026"/>
    </row>
    <row r="12" spans="1:12" customFormat="1" ht="22.95" customHeight="1">
      <c r="A12" s="181"/>
      <c r="B12" s="402"/>
      <c r="C12" s="405"/>
      <c r="D12" s="407" t="s">
        <v>131</v>
      </c>
      <c r="E12" s="1040">
        <f>I112</f>
        <v>0</v>
      </c>
      <c r="F12" s="1040"/>
      <c r="G12" s="1041"/>
      <c r="H12" s="183"/>
      <c r="I12" s="183"/>
      <c r="J12" s="1026"/>
    </row>
    <row r="13" spans="1:12" customFormat="1" ht="22.95" customHeight="1" thickBot="1">
      <c r="A13" s="181"/>
      <c r="B13" s="408"/>
      <c r="C13" s="409"/>
      <c r="D13" s="410" t="s">
        <v>132</v>
      </c>
      <c r="E13" s="1042">
        <f>I123</f>
        <v>0</v>
      </c>
      <c r="F13" s="1042"/>
      <c r="G13" s="1043"/>
      <c r="H13" s="183"/>
      <c r="I13" s="183"/>
      <c r="J13" s="1026"/>
    </row>
    <row r="14" spans="1:12" ht="10.5" customHeight="1" thickBot="1">
      <c r="J14" s="1027"/>
    </row>
    <row r="15" spans="1:12" s="184" customFormat="1" ht="23.1" customHeight="1" thickBot="1">
      <c r="A15" s="412" t="s">
        <v>18</v>
      </c>
      <c r="B15" s="413" t="s">
        <v>19</v>
      </c>
      <c r="C15" s="413" t="s">
        <v>20</v>
      </c>
      <c r="D15" s="414" t="s">
        <v>21</v>
      </c>
      <c r="E15" s="1037" t="s">
        <v>22</v>
      </c>
      <c r="F15" s="1037"/>
      <c r="G15" s="1037"/>
      <c r="H15" s="415" t="s">
        <v>121</v>
      </c>
      <c r="I15" s="416" t="s">
        <v>23</v>
      </c>
      <c r="J15" s="978" t="s">
        <v>642</v>
      </c>
    </row>
    <row r="16" spans="1:12" ht="29.4" thickBot="1">
      <c r="A16" s="1020" t="s">
        <v>123</v>
      </c>
      <c r="B16" s="1021"/>
      <c r="C16" s="1021"/>
      <c r="D16" s="1021"/>
      <c r="E16" s="296"/>
      <c r="F16" s="296"/>
      <c r="G16" s="296"/>
      <c r="H16" s="185"/>
      <c r="I16" s="186">
        <f>SUM(I17,I64,I73,I84,I96,I112,I123)</f>
        <v>0</v>
      </c>
      <c r="J16" s="978"/>
    </row>
    <row r="17" spans="1:15" ht="29.4" thickBot="1">
      <c r="A17" s="187" t="s">
        <v>250</v>
      </c>
      <c r="B17" s="188" t="s">
        <v>24</v>
      </c>
      <c r="C17" s="189"/>
      <c r="D17" s="228"/>
      <c r="E17" s="297"/>
      <c r="F17" s="297"/>
      <c r="G17" s="297"/>
      <c r="H17" s="190"/>
      <c r="I17" s="191">
        <f>SUM(I25)</f>
        <v>0</v>
      </c>
      <c r="J17" s="978"/>
    </row>
    <row r="18" spans="1:15" ht="24" customHeight="1">
      <c r="A18" s="187" t="s">
        <v>250</v>
      </c>
      <c r="B18" s="192"/>
      <c r="C18" s="193" t="s">
        <v>25</v>
      </c>
      <c r="D18" s="229"/>
      <c r="E18" s="298"/>
      <c r="F18" s="298"/>
      <c r="G18" s="298"/>
      <c r="H18" s="194"/>
      <c r="I18" s="195"/>
      <c r="J18" s="978"/>
    </row>
    <row r="19" spans="1:15" ht="20.100000000000001" customHeight="1">
      <c r="A19" s="187" t="s">
        <v>250</v>
      </c>
      <c r="B19" s="196"/>
      <c r="C19" s="197"/>
      <c r="D19" s="673" t="s">
        <v>463</v>
      </c>
      <c r="E19" s="1028">
        <f>①総表!C24</f>
        <v>0</v>
      </c>
      <c r="F19" s="1029"/>
      <c r="G19" s="1029"/>
      <c r="H19" s="1029"/>
      <c r="I19" s="1030"/>
      <c r="J19" s="978"/>
    </row>
    <row r="20" spans="1:15" ht="20.100000000000001" customHeight="1">
      <c r="A20" s="187" t="s">
        <v>250</v>
      </c>
      <c r="B20" s="196"/>
      <c r="C20" s="197"/>
      <c r="D20" s="674" t="str">
        <f>IF(①総表!G24&gt;0,"ほか","")</f>
        <v/>
      </c>
      <c r="E20" s="675" t="str">
        <f>IF(①総表!G24&gt;0,①総表!G24,"")</f>
        <v/>
      </c>
      <c r="F20" s="1031" t="str">
        <f>IF(①総表!G24&gt;0,"個所","")</f>
        <v/>
      </c>
      <c r="G20" s="1031"/>
      <c r="H20" s="676"/>
      <c r="I20" s="677"/>
      <c r="J20" s="979"/>
    </row>
    <row r="21" spans="1:15" ht="20.399999999999999" customHeight="1">
      <c r="A21" s="187" t="s">
        <v>250</v>
      </c>
      <c r="B21" s="196"/>
      <c r="C21" s="197"/>
      <c r="D21" s="422" t="s">
        <v>653</v>
      </c>
      <c r="E21" s="420"/>
      <c r="F21" s="671" t="s">
        <v>138</v>
      </c>
      <c r="G21" s="1032"/>
      <c r="H21" s="1033"/>
      <c r="I21" s="1034"/>
      <c r="J21" s="977" t="s">
        <v>651</v>
      </c>
    </row>
    <row r="22" spans="1:15">
      <c r="A22" s="187" t="s">
        <v>250</v>
      </c>
      <c r="B22" s="196"/>
      <c r="C22" s="197"/>
      <c r="D22" s="423" t="s">
        <v>464</v>
      </c>
      <c r="E22" s="299" t="e">
        <f>G46/E21</f>
        <v>#DIV/0!</v>
      </c>
      <c r="F22" s="421"/>
      <c r="G22" s="1005" t="s">
        <v>652</v>
      </c>
      <c r="H22" s="1006"/>
      <c r="I22" s="1007"/>
      <c r="J22" s="979"/>
      <c r="K22" s="237"/>
      <c r="L22" s="237"/>
      <c r="M22" s="237"/>
      <c r="N22" s="237"/>
      <c r="O22" s="237"/>
    </row>
    <row r="23" spans="1:15" ht="24" customHeight="1">
      <c r="A23" s="187" t="s">
        <v>250</v>
      </c>
      <c r="B23" s="196"/>
      <c r="C23" s="193" t="s">
        <v>24</v>
      </c>
      <c r="D23" s="230"/>
      <c r="E23" s="300"/>
      <c r="F23" s="300"/>
      <c r="G23" s="300"/>
      <c r="H23" s="199"/>
      <c r="I23" s="200"/>
    </row>
    <row r="24" spans="1:15" ht="12.45" customHeight="1">
      <c r="A24" s="187" t="s">
        <v>250</v>
      </c>
      <c r="B24" s="196"/>
      <c r="C24" s="201"/>
      <c r="D24" s="231" t="s">
        <v>140</v>
      </c>
      <c r="E24" s="391" t="s">
        <v>26</v>
      </c>
      <c r="F24" s="391" t="s">
        <v>27</v>
      </c>
      <c r="G24" s="391" t="s">
        <v>28</v>
      </c>
      <c r="H24" s="392"/>
      <c r="I24" s="419"/>
    </row>
    <row r="25" spans="1:15">
      <c r="A25" s="187" t="s">
        <v>250</v>
      </c>
      <c r="B25" s="196"/>
      <c r="C25" s="201"/>
      <c r="D25" s="424"/>
      <c r="E25" s="425"/>
      <c r="F25" s="426" t="str">
        <f>IF(E25="","","×")</f>
        <v/>
      </c>
      <c r="G25" s="425"/>
      <c r="H25" s="427">
        <f>E25*G25</f>
        <v>0</v>
      </c>
      <c r="I25" s="428">
        <f>ROUNDDOWN((SUM(H25:H45)),-3)/1000</f>
        <v>0</v>
      </c>
      <c r="J25" s="395"/>
      <c r="K25" s="71"/>
      <c r="L25" s="71"/>
      <c r="M25" s="71"/>
      <c r="N25" s="71"/>
      <c r="O25" s="71"/>
    </row>
    <row r="26" spans="1:15">
      <c r="A26" s="187" t="str">
        <f>IF(AND(D26="",E26=""),"",".")</f>
        <v/>
      </c>
      <c r="B26" s="196"/>
      <c r="C26" s="201"/>
      <c r="D26" s="429"/>
      <c r="E26" s="430"/>
      <c r="F26" s="431" t="str">
        <f t="shared" ref="F26:F45" si="0">IF(E26="","","×")</f>
        <v/>
      </c>
      <c r="G26" s="430"/>
      <c r="H26" s="432">
        <f t="shared" ref="H26:H45" si="1">E26*G26</f>
        <v>0</v>
      </c>
      <c r="I26" s="433"/>
      <c r="J26" s="395"/>
      <c r="K26" s="71"/>
      <c r="L26" s="71"/>
      <c r="M26" s="71"/>
      <c r="N26" s="71"/>
      <c r="O26" s="71"/>
    </row>
    <row r="27" spans="1:15">
      <c r="A27" s="187" t="str">
        <f t="shared" ref="A27:A44" si="2">IF(AND(D27="",E27=""),"",".")</f>
        <v/>
      </c>
      <c r="B27" s="196"/>
      <c r="C27" s="201"/>
      <c r="D27" s="429"/>
      <c r="E27" s="430"/>
      <c r="F27" s="431" t="str">
        <f t="shared" si="0"/>
        <v/>
      </c>
      <c r="G27" s="430"/>
      <c r="H27" s="432">
        <f t="shared" si="1"/>
        <v>0</v>
      </c>
      <c r="I27" s="433"/>
      <c r="J27" s="395"/>
      <c r="K27" s="71"/>
      <c r="L27" s="71"/>
      <c r="M27" s="71"/>
      <c r="N27" s="71"/>
      <c r="O27" s="71"/>
    </row>
    <row r="28" spans="1:15">
      <c r="A28" s="187" t="str">
        <f t="shared" si="2"/>
        <v/>
      </c>
      <c r="B28" s="196"/>
      <c r="C28" s="201"/>
      <c r="D28" s="429"/>
      <c r="E28" s="430"/>
      <c r="F28" s="431" t="str">
        <f t="shared" si="0"/>
        <v/>
      </c>
      <c r="G28" s="430"/>
      <c r="H28" s="432">
        <f t="shared" si="1"/>
        <v>0</v>
      </c>
      <c r="I28" s="433"/>
      <c r="J28" s="395"/>
      <c r="K28" s="71"/>
      <c r="L28" s="71"/>
      <c r="M28" s="71"/>
      <c r="N28" s="71"/>
      <c r="O28" s="71"/>
    </row>
    <row r="29" spans="1:15">
      <c r="A29" s="187" t="str">
        <f t="shared" si="2"/>
        <v/>
      </c>
      <c r="B29" s="196"/>
      <c r="C29" s="201"/>
      <c r="D29" s="429"/>
      <c r="E29" s="430"/>
      <c r="F29" s="431" t="str">
        <f t="shared" si="0"/>
        <v/>
      </c>
      <c r="G29" s="430"/>
      <c r="H29" s="432">
        <f t="shared" si="1"/>
        <v>0</v>
      </c>
      <c r="I29" s="433"/>
      <c r="J29" s="395"/>
      <c r="K29" s="71"/>
      <c r="L29" s="71"/>
      <c r="M29" s="71"/>
      <c r="N29" s="71"/>
      <c r="O29" s="71"/>
    </row>
    <row r="30" spans="1:15">
      <c r="A30" s="187" t="str">
        <f t="shared" si="2"/>
        <v/>
      </c>
      <c r="B30" s="196"/>
      <c r="C30" s="201"/>
      <c r="D30" s="429"/>
      <c r="E30" s="430"/>
      <c r="F30" s="431" t="str">
        <f t="shared" si="0"/>
        <v/>
      </c>
      <c r="G30" s="430"/>
      <c r="H30" s="432">
        <f t="shared" si="1"/>
        <v>0</v>
      </c>
      <c r="I30" s="433"/>
      <c r="J30" s="395"/>
      <c r="K30" s="71"/>
      <c r="L30" s="71"/>
      <c r="M30" s="71"/>
      <c r="N30" s="71"/>
      <c r="O30" s="71"/>
    </row>
    <row r="31" spans="1:15">
      <c r="A31" s="187" t="str">
        <f t="shared" si="2"/>
        <v/>
      </c>
      <c r="B31" s="196"/>
      <c r="C31" s="201"/>
      <c r="D31" s="429"/>
      <c r="E31" s="430"/>
      <c r="F31" s="431" t="str">
        <f t="shared" si="0"/>
        <v/>
      </c>
      <c r="G31" s="430"/>
      <c r="H31" s="432">
        <f t="shared" si="1"/>
        <v>0</v>
      </c>
      <c r="I31" s="433"/>
      <c r="J31" s="395"/>
      <c r="K31" s="71"/>
      <c r="L31" s="71"/>
      <c r="M31" s="71"/>
      <c r="N31" s="71"/>
      <c r="O31" s="71"/>
    </row>
    <row r="32" spans="1:15">
      <c r="A32" s="187" t="str">
        <f t="shared" si="2"/>
        <v/>
      </c>
      <c r="B32" s="196"/>
      <c r="C32" s="201"/>
      <c r="D32" s="429"/>
      <c r="E32" s="430"/>
      <c r="F32" s="431" t="str">
        <f t="shared" si="0"/>
        <v/>
      </c>
      <c r="G32" s="430"/>
      <c r="H32" s="432">
        <f t="shared" si="1"/>
        <v>0</v>
      </c>
      <c r="I32" s="433"/>
      <c r="J32" s="396"/>
    </row>
    <row r="33" spans="1:10">
      <c r="A33" s="187" t="str">
        <f t="shared" si="2"/>
        <v/>
      </c>
      <c r="B33" s="196"/>
      <c r="C33" s="201"/>
      <c r="D33" s="429"/>
      <c r="E33" s="430"/>
      <c r="F33" s="431" t="str">
        <f t="shared" si="0"/>
        <v/>
      </c>
      <c r="G33" s="430"/>
      <c r="H33" s="432">
        <f t="shared" si="1"/>
        <v>0</v>
      </c>
      <c r="I33" s="433"/>
      <c r="J33" s="396"/>
    </row>
    <row r="34" spans="1:10">
      <c r="A34" s="187" t="str">
        <f t="shared" si="2"/>
        <v/>
      </c>
      <c r="B34" s="196"/>
      <c r="C34" s="201"/>
      <c r="D34" s="429"/>
      <c r="E34" s="430"/>
      <c r="F34" s="431" t="str">
        <f t="shared" si="0"/>
        <v/>
      </c>
      <c r="G34" s="430"/>
      <c r="H34" s="432">
        <f t="shared" si="1"/>
        <v>0</v>
      </c>
      <c r="I34" s="433"/>
      <c r="J34" s="396"/>
    </row>
    <row r="35" spans="1:10">
      <c r="A35" s="187" t="str">
        <f t="shared" si="2"/>
        <v/>
      </c>
      <c r="B35" s="196"/>
      <c r="C35" s="201"/>
      <c r="D35" s="429"/>
      <c r="E35" s="430"/>
      <c r="F35" s="431" t="str">
        <f t="shared" si="0"/>
        <v/>
      </c>
      <c r="G35" s="430"/>
      <c r="H35" s="432">
        <f t="shared" si="1"/>
        <v>0</v>
      </c>
      <c r="I35" s="433"/>
      <c r="J35" s="396"/>
    </row>
    <row r="36" spans="1:10">
      <c r="A36" s="187" t="str">
        <f t="shared" si="2"/>
        <v/>
      </c>
      <c r="B36" s="196"/>
      <c r="C36" s="201"/>
      <c r="D36" s="429"/>
      <c r="E36" s="430"/>
      <c r="F36" s="431" t="str">
        <f t="shared" si="0"/>
        <v/>
      </c>
      <c r="G36" s="430"/>
      <c r="H36" s="432">
        <f t="shared" si="1"/>
        <v>0</v>
      </c>
      <c r="I36" s="433"/>
      <c r="J36" s="396"/>
    </row>
    <row r="37" spans="1:10">
      <c r="A37" s="187" t="str">
        <f t="shared" si="2"/>
        <v/>
      </c>
      <c r="B37" s="196"/>
      <c r="C37" s="201"/>
      <c r="D37" s="429"/>
      <c r="E37" s="430"/>
      <c r="F37" s="431" t="str">
        <f t="shared" si="0"/>
        <v/>
      </c>
      <c r="G37" s="430"/>
      <c r="H37" s="432">
        <f t="shared" si="1"/>
        <v>0</v>
      </c>
      <c r="I37" s="433"/>
      <c r="J37" s="396"/>
    </row>
    <row r="38" spans="1:10">
      <c r="A38" s="187" t="str">
        <f t="shared" si="2"/>
        <v/>
      </c>
      <c r="B38" s="196"/>
      <c r="C38" s="201"/>
      <c r="D38" s="429"/>
      <c r="E38" s="430"/>
      <c r="F38" s="431" t="str">
        <f t="shared" si="0"/>
        <v/>
      </c>
      <c r="G38" s="430"/>
      <c r="H38" s="432">
        <f t="shared" si="1"/>
        <v>0</v>
      </c>
      <c r="I38" s="433"/>
      <c r="J38" s="396"/>
    </row>
    <row r="39" spans="1:10">
      <c r="A39" s="187" t="str">
        <f t="shared" si="2"/>
        <v/>
      </c>
      <c r="B39" s="196"/>
      <c r="C39" s="201"/>
      <c r="D39" s="429"/>
      <c r="E39" s="430"/>
      <c r="F39" s="431" t="str">
        <f t="shared" si="0"/>
        <v/>
      </c>
      <c r="G39" s="430"/>
      <c r="H39" s="432">
        <f t="shared" si="1"/>
        <v>0</v>
      </c>
      <c r="I39" s="433"/>
      <c r="J39" s="396"/>
    </row>
    <row r="40" spans="1:10">
      <c r="A40" s="187" t="str">
        <f t="shared" si="2"/>
        <v/>
      </c>
      <c r="B40" s="196"/>
      <c r="C40" s="201"/>
      <c r="D40" s="429"/>
      <c r="E40" s="430"/>
      <c r="F40" s="431" t="str">
        <f t="shared" si="0"/>
        <v/>
      </c>
      <c r="G40" s="430"/>
      <c r="H40" s="432">
        <f t="shared" si="1"/>
        <v>0</v>
      </c>
      <c r="I40" s="433"/>
      <c r="J40" s="396"/>
    </row>
    <row r="41" spans="1:10">
      <c r="A41" s="187" t="str">
        <f t="shared" si="2"/>
        <v/>
      </c>
      <c r="B41" s="196"/>
      <c r="C41" s="201"/>
      <c r="D41" s="429"/>
      <c r="E41" s="430"/>
      <c r="F41" s="431" t="str">
        <f t="shared" si="0"/>
        <v/>
      </c>
      <c r="G41" s="430"/>
      <c r="H41" s="432">
        <f t="shared" si="1"/>
        <v>0</v>
      </c>
      <c r="I41" s="433"/>
      <c r="J41" s="396"/>
    </row>
    <row r="42" spans="1:10">
      <c r="A42" s="187" t="str">
        <f t="shared" si="2"/>
        <v/>
      </c>
      <c r="B42" s="196"/>
      <c r="C42" s="201"/>
      <c r="D42" s="429"/>
      <c r="E42" s="430"/>
      <c r="F42" s="431" t="str">
        <f t="shared" si="0"/>
        <v/>
      </c>
      <c r="G42" s="430"/>
      <c r="H42" s="432">
        <f t="shared" si="1"/>
        <v>0</v>
      </c>
      <c r="I42" s="433"/>
      <c r="J42" s="396"/>
    </row>
    <row r="43" spans="1:10">
      <c r="A43" s="187" t="str">
        <f t="shared" si="2"/>
        <v/>
      </c>
      <c r="B43" s="196"/>
      <c r="C43" s="201"/>
      <c r="D43" s="429"/>
      <c r="E43" s="430"/>
      <c r="F43" s="431" t="str">
        <f t="shared" si="0"/>
        <v/>
      </c>
      <c r="G43" s="430"/>
      <c r="H43" s="432">
        <f t="shared" si="1"/>
        <v>0</v>
      </c>
      <c r="I43" s="433"/>
      <c r="J43" s="396"/>
    </row>
    <row r="44" spans="1:10">
      <c r="A44" s="187" t="str">
        <f t="shared" si="2"/>
        <v/>
      </c>
      <c r="B44" s="196"/>
      <c r="C44" s="201"/>
      <c r="D44" s="429"/>
      <c r="E44" s="430"/>
      <c r="F44" s="431" t="str">
        <f t="shared" si="0"/>
        <v/>
      </c>
      <c r="G44" s="430"/>
      <c r="H44" s="432">
        <f t="shared" si="1"/>
        <v>0</v>
      </c>
      <c r="I44" s="433"/>
      <c r="J44" s="396"/>
    </row>
    <row r="45" spans="1:10">
      <c r="A45" s="187" t="str">
        <f>IF(AND(D45="",E45=""),"",".")</f>
        <v/>
      </c>
      <c r="B45" s="196"/>
      <c r="C45" s="201"/>
      <c r="D45" s="434"/>
      <c r="E45" s="435"/>
      <c r="F45" s="436" t="str">
        <f t="shared" si="0"/>
        <v/>
      </c>
      <c r="G45" s="435"/>
      <c r="H45" s="437">
        <f t="shared" si="1"/>
        <v>0</v>
      </c>
      <c r="I45" s="433"/>
      <c r="J45" s="396"/>
    </row>
    <row r="46" spans="1:10">
      <c r="A46" s="187" t="s">
        <v>250</v>
      </c>
      <c r="B46" s="196"/>
      <c r="C46" s="202"/>
      <c r="D46" s="1008" t="s">
        <v>554</v>
      </c>
      <c r="E46" s="1009"/>
      <c r="F46" s="1010"/>
      <c r="G46" s="438">
        <f>SUM(G25:G45)</f>
        <v>0</v>
      </c>
      <c r="H46" s="439"/>
      <c r="I46" s="440"/>
      <c r="J46" s="396"/>
    </row>
    <row r="47" spans="1:10">
      <c r="A47" s="187" t="s">
        <v>250</v>
      </c>
      <c r="B47" s="196"/>
      <c r="C47" s="203" t="s">
        <v>124</v>
      </c>
      <c r="D47" s="232"/>
      <c r="E47" s="301"/>
      <c r="F47" s="301"/>
      <c r="G47" s="301"/>
      <c r="H47" s="204"/>
      <c r="I47" s="200"/>
      <c r="J47" s="977" t="s">
        <v>645</v>
      </c>
    </row>
    <row r="48" spans="1:10" ht="18">
      <c r="A48" s="187" t="s">
        <v>250</v>
      </c>
      <c r="B48" s="196"/>
      <c r="C48" s="201"/>
      <c r="D48" s="991"/>
      <c r="E48" s="992"/>
      <c r="F48" s="992"/>
      <c r="G48" s="992"/>
      <c r="H48" s="992"/>
      <c r="I48" s="993"/>
      <c r="J48" s="1000"/>
    </row>
    <row r="49" spans="1:10" ht="18">
      <c r="A49" s="187" t="s">
        <v>250</v>
      </c>
      <c r="B49" s="196"/>
      <c r="C49" s="201"/>
      <c r="D49" s="994"/>
      <c r="E49" s="995"/>
      <c r="F49" s="995"/>
      <c r="G49" s="995"/>
      <c r="H49" s="995"/>
      <c r="I49" s="996"/>
      <c r="J49" s="1000"/>
    </row>
    <row r="50" spans="1:10" ht="18">
      <c r="A50" s="187" t="s">
        <v>250</v>
      </c>
      <c r="B50" s="196"/>
      <c r="C50" s="201"/>
      <c r="D50" s="994"/>
      <c r="E50" s="995"/>
      <c r="F50" s="995"/>
      <c r="G50" s="995"/>
      <c r="H50" s="995"/>
      <c r="I50" s="996"/>
      <c r="J50" s="1000"/>
    </row>
    <row r="51" spans="1:10" ht="18">
      <c r="A51" s="187" t="s">
        <v>250</v>
      </c>
      <c r="B51" s="196"/>
      <c r="C51" s="201"/>
      <c r="D51" s="994"/>
      <c r="E51" s="995"/>
      <c r="F51" s="995"/>
      <c r="G51" s="995"/>
      <c r="H51" s="995"/>
      <c r="I51" s="996"/>
      <c r="J51" s="1000"/>
    </row>
    <row r="52" spans="1:10" ht="18">
      <c r="A52" s="187" t="s">
        <v>250</v>
      </c>
      <c r="B52" s="196"/>
      <c r="C52" s="201"/>
      <c r="D52" s="994"/>
      <c r="E52" s="995"/>
      <c r="F52" s="995"/>
      <c r="G52" s="995"/>
      <c r="H52" s="995"/>
      <c r="I52" s="996"/>
      <c r="J52" s="1000"/>
    </row>
    <row r="53" spans="1:10" ht="18">
      <c r="A53" s="187" t="s">
        <v>250</v>
      </c>
      <c r="B53" s="205"/>
      <c r="C53" s="206"/>
      <c r="D53" s="997"/>
      <c r="E53" s="998"/>
      <c r="F53" s="998"/>
      <c r="G53" s="998"/>
      <c r="H53" s="998"/>
      <c r="I53" s="999"/>
      <c r="J53" s="1001"/>
    </row>
    <row r="54" spans="1:10">
      <c r="A54" s="187" t="s">
        <v>250</v>
      </c>
      <c r="B54" s="196"/>
      <c r="C54" s="203" t="s">
        <v>139</v>
      </c>
      <c r="D54" s="232"/>
      <c r="E54" s="1011" t="s">
        <v>466</v>
      </c>
      <c r="F54" s="1011"/>
      <c r="G54" s="441"/>
      <c r="H54" s="226" t="s">
        <v>467</v>
      </c>
      <c r="I54" s="200"/>
      <c r="J54" s="974" t="s">
        <v>643</v>
      </c>
    </row>
    <row r="55" spans="1:10" ht="18">
      <c r="A55" s="187" t="s">
        <v>250</v>
      </c>
      <c r="B55" s="196"/>
      <c r="C55" s="201"/>
      <c r="D55" s="991"/>
      <c r="E55" s="992"/>
      <c r="F55" s="992"/>
      <c r="G55" s="992"/>
      <c r="H55" s="992"/>
      <c r="I55" s="993"/>
      <c r="J55" s="1003"/>
    </row>
    <row r="56" spans="1:10" ht="18">
      <c r="A56" s="187" t="s">
        <v>250</v>
      </c>
      <c r="B56" s="196"/>
      <c r="C56" s="201"/>
      <c r="D56" s="994"/>
      <c r="E56" s="995"/>
      <c r="F56" s="995"/>
      <c r="G56" s="995"/>
      <c r="H56" s="995"/>
      <c r="I56" s="996"/>
      <c r="J56" s="1003"/>
    </row>
    <row r="57" spans="1:10" ht="18">
      <c r="A57" s="187" t="s">
        <v>250</v>
      </c>
      <c r="B57" s="196"/>
      <c r="C57" s="201"/>
      <c r="D57" s="994"/>
      <c r="E57" s="995"/>
      <c r="F57" s="995"/>
      <c r="G57" s="995"/>
      <c r="H57" s="995"/>
      <c r="I57" s="996"/>
      <c r="J57" s="1003"/>
    </row>
    <row r="58" spans="1:10" ht="18">
      <c r="A58" s="187" t="s">
        <v>250</v>
      </c>
      <c r="B58" s="196"/>
      <c r="C58" s="201"/>
      <c r="D58" s="994"/>
      <c r="E58" s="995"/>
      <c r="F58" s="995"/>
      <c r="G58" s="995"/>
      <c r="H58" s="995"/>
      <c r="I58" s="996"/>
      <c r="J58" s="1003"/>
    </row>
    <row r="59" spans="1:10" ht="18">
      <c r="A59" s="187" t="s">
        <v>250</v>
      </c>
      <c r="B59" s="196"/>
      <c r="C59" s="201"/>
      <c r="D59" s="994"/>
      <c r="E59" s="995"/>
      <c r="F59" s="995"/>
      <c r="G59" s="995"/>
      <c r="H59" s="995"/>
      <c r="I59" s="996"/>
      <c r="J59" s="1003"/>
    </row>
    <row r="60" spans="1:10" ht="18">
      <c r="A60" s="187" t="s">
        <v>250</v>
      </c>
      <c r="B60" s="207"/>
      <c r="C60" s="206"/>
      <c r="D60" s="997"/>
      <c r="E60" s="998"/>
      <c r="F60" s="998"/>
      <c r="G60" s="998"/>
      <c r="H60" s="998"/>
      <c r="I60" s="999"/>
      <c r="J60" s="1004"/>
    </row>
    <row r="61" spans="1:10" ht="28.8">
      <c r="A61" s="187" t="s">
        <v>250</v>
      </c>
      <c r="B61" s="208" t="s">
        <v>29</v>
      </c>
      <c r="C61" s="209"/>
      <c r="D61" s="233"/>
      <c r="E61" s="302"/>
      <c r="F61" s="303"/>
      <c r="G61" s="302"/>
      <c r="H61" s="210"/>
      <c r="I61" s="211"/>
      <c r="J61" s="397"/>
    </row>
    <row r="62" spans="1:10">
      <c r="A62" s="187" t="s">
        <v>250</v>
      </c>
      <c r="B62" s="212"/>
      <c r="C62" s="463" t="s">
        <v>20</v>
      </c>
      <c r="D62" s="464" t="s">
        <v>21</v>
      </c>
      <c r="E62" s="1056" t="s">
        <v>22</v>
      </c>
      <c r="F62" s="1057"/>
      <c r="G62" s="1058"/>
      <c r="H62" s="465" t="s">
        <v>121</v>
      </c>
      <c r="I62" s="466" t="s">
        <v>23</v>
      </c>
      <c r="J62" s="398"/>
    </row>
    <row r="63" spans="1:10">
      <c r="A63" s="187" t="s">
        <v>250</v>
      </c>
      <c r="B63" s="212"/>
      <c r="C63" s="193" t="s">
        <v>6</v>
      </c>
      <c r="D63" s="234"/>
      <c r="E63" s="304"/>
      <c r="F63" s="305"/>
      <c r="G63" s="304"/>
      <c r="H63" s="213"/>
      <c r="I63" s="214"/>
      <c r="J63" s="972"/>
    </row>
    <row r="64" spans="1:10" ht="19.8">
      <c r="A64" s="187" t="s">
        <v>250</v>
      </c>
      <c r="B64" s="196"/>
      <c r="C64" s="201"/>
      <c r="D64" s="424"/>
      <c r="E64" s="1059"/>
      <c r="F64" s="1059"/>
      <c r="G64" s="1059"/>
      <c r="H64" s="442"/>
      <c r="I64" s="983">
        <f>ROUNDDOWN((SUM(H64:H71)),-3)/1000</f>
        <v>0</v>
      </c>
      <c r="J64" s="972"/>
    </row>
    <row r="65" spans="1:10" ht="19.8">
      <c r="A65" s="187" t="str">
        <f>IF(AND(D65="",E65="",H65=""),"",".")</f>
        <v/>
      </c>
      <c r="B65" s="196"/>
      <c r="C65" s="201"/>
      <c r="D65" s="429"/>
      <c r="E65" s="1060"/>
      <c r="F65" s="1061"/>
      <c r="G65" s="1062"/>
      <c r="H65" s="443"/>
      <c r="I65" s="984"/>
      <c r="J65" s="972"/>
    </row>
    <row r="66" spans="1:10" ht="19.8">
      <c r="A66" s="187" t="str">
        <f t="shared" ref="A66:A130" si="3">IF(AND(D66="",E66="",H66=""),"",".")</f>
        <v/>
      </c>
      <c r="B66" s="196"/>
      <c r="C66" s="201"/>
      <c r="D66" s="429"/>
      <c r="E66" s="1060"/>
      <c r="F66" s="1061"/>
      <c r="G66" s="1062"/>
      <c r="H66" s="443"/>
      <c r="I66" s="984"/>
      <c r="J66" s="972"/>
    </row>
    <row r="67" spans="1:10" ht="19.8">
      <c r="A67" s="187" t="str">
        <f t="shared" si="3"/>
        <v/>
      </c>
      <c r="B67" s="196"/>
      <c r="C67" s="201"/>
      <c r="D67" s="429"/>
      <c r="E67" s="1060"/>
      <c r="F67" s="1061"/>
      <c r="G67" s="1062"/>
      <c r="H67" s="443"/>
      <c r="I67" s="984"/>
      <c r="J67" s="972"/>
    </row>
    <row r="68" spans="1:10" ht="19.8">
      <c r="A68" s="187" t="str">
        <f t="shared" si="3"/>
        <v/>
      </c>
      <c r="B68" s="196"/>
      <c r="C68" s="201"/>
      <c r="D68" s="429"/>
      <c r="E68" s="1060"/>
      <c r="F68" s="1061"/>
      <c r="G68" s="1062"/>
      <c r="H68" s="443"/>
      <c r="I68" s="984"/>
      <c r="J68" s="972"/>
    </row>
    <row r="69" spans="1:10" ht="19.8">
      <c r="A69" s="187" t="str">
        <f t="shared" si="3"/>
        <v/>
      </c>
      <c r="B69" s="196"/>
      <c r="C69" s="201"/>
      <c r="D69" s="429"/>
      <c r="E69" s="1060"/>
      <c r="F69" s="1061"/>
      <c r="G69" s="1062"/>
      <c r="H69" s="443"/>
      <c r="I69" s="984"/>
      <c r="J69" s="972"/>
    </row>
    <row r="70" spans="1:10" ht="19.8">
      <c r="A70" s="187" t="str">
        <f t="shared" si="3"/>
        <v/>
      </c>
      <c r="B70" s="196"/>
      <c r="C70" s="201"/>
      <c r="D70" s="429"/>
      <c r="E70" s="1060"/>
      <c r="F70" s="1061"/>
      <c r="G70" s="1062"/>
      <c r="H70" s="443"/>
      <c r="I70" s="984"/>
      <c r="J70" s="972"/>
    </row>
    <row r="71" spans="1:10" ht="19.8">
      <c r="A71" s="187" t="str">
        <f t="shared" si="3"/>
        <v/>
      </c>
      <c r="B71" s="196"/>
      <c r="C71" s="202"/>
      <c r="D71" s="444"/>
      <c r="E71" s="1017"/>
      <c r="F71" s="1018"/>
      <c r="G71" s="1019"/>
      <c r="H71" s="445"/>
      <c r="I71" s="985"/>
      <c r="J71" s="973"/>
    </row>
    <row r="72" spans="1:10">
      <c r="A72" s="187" t="s">
        <v>250</v>
      </c>
      <c r="B72" s="1055"/>
      <c r="C72" s="203" t="s">
        <v>30</v>
      </c>
      <c r="D72" s="446"/>
      <c r="E72" s="447"/>
      <c r="F72" s="447"/>
      <c r="G72" s="447"/>
      <c r="H72" s="448"/>
      <c r="I72" s="449"/>
      <c r="J72" s="974" t="s">
        <v>660</v>
      </c>
    </row>
    <row r="73" spans="1:10" ht="19.8">
      <c r="A73" s="187" t="s">
        <v>250</v>
      </c>
      <c r="B73" s="1055"/>
      <c r="C73" s="197"/>
      <c r="D73" s="424"/>
      <c r="E73" s="989"/>
      <c r="F73" s="989"/>
      <c r="G73" s="989"/>
      <c r="H73" s="450"/>
      <c r="I73" s="983">
        <f>ROUNDDOWN((SUM(H73:H82)),-3)/1000</f>
        <v>0</v>
      </c>
      <c r="J73" s="975"/>
    </row>
    <row r="74" spans="1:10" ht="19.8">
      <c r="A74" s="187" t="str">
        <f t="shared" si="3"/>
        <v/>
      </c>
      <c r="B74" s="1055"/>
      <c r="C74" s="197"/>
      <c r="D74" s="429"/>
      <c r="E74" s="980"/>
      <c r="F74" s="981"/>
      <c r="G74" s="982"/>
      <c r="H74" s="451"/>
      <c r="I74" s="984"/>
      <c r="J74" s="975"/>
    </row>
    <row r="75" spans="1:10" ht="19.8">
      <c r="A75" s="187" t="str">
        <f t="shared" si="3"/>
        <v/>
      </c>
      <c r="B75" s="1055"/>
      <c r="C75" s="197"/>
      <c r="D75" s="429"/>
      <c r="E75" s="980"/>
      <c r="F75" s="981"/>
      <c r="G75" s="982"/>
      <c r="H75" s="451"/>
      <c r="I75" s="984"/>
      <c r="J75" s="975"/>
    </row>
    <row r="76" spans="1:10" ht="19.8">
      <c r="A76" s="187" t="str">
        <f t="shared" si="3"/>
        <v/>
      </c>
      <c r="B76" s="1055"/>
      <c r="C76" s="197"/>
      <c r="D76" s="429"/>
      <c r="E76" s="980"/>
      <c r="F76" s="981"/>
      <c r="G76" s="982"/>
      <c r="H76" s="451"/>
      <c r="I76" s="984"/>
      <c r="J76" s="975"/>
    </row>
    <row r="77" spans="1:10" ht="19.8">
      <c r="A77" s="187" t="str">
        <f t="shared" si="3"/>
        <v/>
      </c>
      <c r="B77" s="1055"/>
      <c r="C77" s="197"/>
      <c r="D77" s="429"/>
      <c r="E77" s="980"/>
      <c r="F77" s="981"/>
      <c r="G77" s="982"/>
      <c r="H77" s="451"/>
      <c r="I77" s="984"/>
      <c r="J77" s="975"/>
    </row>
    <row r="78" spans="1:10" ht="19.8">
      <c r="A78" s="187" t="str">
        <f t="shared" si="3"/>
        <v/>
      </c>
      <c r="B78" s="1055"/>
      <c r="C78" s="197"/>
      <c r="D78" s="429"/>
      <c r="E78" s="980"/>
      <c r="F78" s="981"/>
      <c r="G78" s="982"/>
      <c r="H78" s="451"/>
      <c r="I78" s="984"/>
      <c r="J78" s="975"/>
    </row>
    <row r="79" spans="1:10" ht="19.8">
      <c r="A79" s="187" t="str">
        <f t="shared" si="3"/>
        <v/>
      </c>
      <c r="B79" s="1055"/>
      <c r="C79" s="197"/>
      <c r="D79" s="429"/>
      <c r="E79" s="980"/>
      <c r="F79" s="981"/>
      <c r="G79" s="982"/>
      <c r="H79" s="451"/>
      <c r="I79" s="984"/>
      <c r="J79" s="975"/>
    </row>
    <row r="80" spans="1:10" ht="19.8">
      <c r="A80" s="187" t="str">
        <f t="shared" si="3"/>
        <v/>
      </c>
      <c r="B80" s="1055"/>
      <c r="C80" s="197"/>
      <c r="D80" s="429"/>
      <c r="E80" s="980"/>
      <c r="F80" s="981"/>
      <c r="G80" s="982"/>
      <c r="H80" s="451"/>
      <c r="I80" s="984"/>
      <c r="J80" s="975"/>
    </row>
    <row r="81" spans="1:11" ht="19.8">
      <c r="A81" s="187" t="str">
        <f t="shared" si="3"/>
        <v/>
      </c>
      <c r="B81" s="1055"/>
      <c r="C81" s="197"/>
      <c r="D81" s="429"/>
      <c r="E81" s="980"/>
      <c r="F81" s="981"/>
      <c r="G81" s="982"/>
      <c r="H81" s="451"/>
      <c r="I81" s="984"/>
      <c r="J81" s="975"/>
    </row>
    <row r="82" spans="1:11" ht="19.8">
      <c r="A82" s="187" t="str">
        <f t="shared" si="3"/>
        <v/>
      </c>
      <c r="B82" s="1055"/>
      <c r="C82" s="198"/>
      <c r="D82" s="444"/>
      <c r="E82" s="986"/>
      <c r="F82" s="987"/>
      <c r="G82" s="988"/>
      <c r="H82" s="452"/>
      <c r="I82" s="985"/>
      <c r="J82" s="976"/>
    </row>
    <row r="83" spans="1:11">
      <c r="A83" s="187" t="s">
        <v>250</v>
      </c>
      <c r="B83" s="196"/>
      <c r="C83" s="203" t="s">
        <v>31</v>
      </c>
      <c r="D83" s="446"/>
      <c r="E83" s="447"/>
      <c r="F83" s="447"/>
      <c r="G83" s="447"/>
      <c r="H83" s="448"/>
      <c r="I83" s="453"/>
      <c r="J83" s="974" t="s">
        <v>626</v>
      </c>
    </row>
    <row r="84" spans="1:11" ht="19.8">
      <c r="A84" s="187" t="s">
        <v>250</v>
      </c>
      <c r="B84" s="196"/>
      <c r="C84" s="201"/>
      <c r="D84" s="424"/>
      <c r="E84" s="989"/>
      <c r="F84" s="989"/>
      <c r="G84" s="989"/>
      <c r="H84" s="450"/>
      <c r="I84" s="983">
        <f>ROUNDDOWN((SUM(H84:H93)),-3)/1000</f>
        <v>0</v>
      </c>
      <c r="J84" s="975"/>
    </row>
    <row r="85" spans="1:11" ht="19.8">
      <c r="A85" s="187" t="str">
        <f t="shared" si="3"/>
        <v/>
      </c>
      <c r="B85" s="196"/>
      <c r="C85" s="201"/>
      <c r="D85" s="429"/>
      <c r="E85" s="980"/>
      <c r="F85" s="981"/>
      <c r="G85" s="982"/>
      <c r="H85" s="451"/>
      <c r="I85" s="984"/>
      <c r="J85" s="975"/>
    </row>
    <row r="86" spans="1:11" ht="19.8">
      <c r="A86" s="187" t="str">
        <f t="shared" si="3"/>
        <v/>
      </c>
      <c r="B86" s="196"/>
      <c r="C86" s="201"/>
      <c r="D86" s="429"/>
      <c r="E86" s="980"/>
      <c r="F86" s="981"/>
      <c r="G86" s="982"/>
      <c r="H86" s="451"/>
      <c r="I86" s="984"/>
      <c r="J86" s="975"/>
    </row>
    <row r="87" spans="1:11" ht="19.8">
      <c r="A87" s="187" t="str">
        <f t="shared" si="3"/>
        <v/>
      </c>
      <c r="B87" s="196"/>
      <c r="C87" s="201"/>
      <c r="D87" s="429"/>
      <c r="E87" s="980"/>
      <c r="F87" s="981"/>
      <c r="G87" s="982"/>
      <c r="H87" s="451"/>
      <c r="I87" s="984"/>
      <c r="J87" s="975"/>
    </row>
    <row r="88" spans="1:11" ht="19.8">
      <c r="A88" s="187" t="str">
        <f t="shared" si="3"/>
        <v/>
      </c>
      <c r="B88" s="196"/>
      <c r="C88" s="201"/>
      <c r="D88" s="429"/>
      <c r="E88" s="980"/>
      <c r="F88" s="981"/>
      <c r="G88" s="982"/>
      <c r="H88" s="451"/>
      <c r="I88" s="984"/>
      <c r="J88" s="975"/>
    </row>
    <row r="89" spans="1:11" ht="19.8">
      <c r="A89" s="187" t="str">
        <f t="shared" si="3"/>
        <v/>
      </c>
      <c r="B89" s="196"/>
      <c r="C89" s="201"/>
      <c r="D89" s="429"/>
      <c r="E89" s="980"/>
      <c r="F89" s="981"/>
      <c r="G89" s="982"/>
      <c r="H89" s="451"/>
      <c r="I89" s="984"/>
      <c r="J89" s="975"/>
    </row>
    <row r="90" spans="1:11" ht="19.8">
      <c r="A90" s="187" t="str">
        <f t="shared" si="3"/>
        <v/>
      </c>
      <c r="B90" s="196"/>
      <c r="C90" s="201"/>
      <c r="D90" s="429"/>
      <c r="E90" s="980"/>
      <c r="F90" s="981"/>
      <c r="G90" s="982"/>
      <c r="H90" s="451"/>
      <c r="I90" s="984"/>
      <c r="J90" s="975"/>
    </row>
    <row r="91" spans="1:11" ht="19.8">
      <c r="A91" s="187" t="str">
        <f t="shared" si="3"/>
        <v/>
      </c>
      <c r="B91" s="196"/>
      <c r="C91" s="201"/>
      <c r="D91" s="429"/>
      <c r="E91" s="980"/>
      <c r="F91" s="981"/>
      <c r="G91" s="982"/>
      <c r="H91" s="451"/>
      <c r="I91" s="984"/>
      <c r="J91" s="975"/>
    </row>
    <row r="92" spans="1:11" ht="19.8">
      <c r="A92" s="187" t="str">
        <f t="shared" si="3"/>
        <v/>
      </c>
      <c r="B92" s="196"/>
      <c r="C92" s="201"/>
      <c r="D92" s="429"/>
      <c r="E92" s="980"/>
      <c r="F92" s="981"/>
      <c r="G92" s="982"/>
      <c r="H92" s="451"/>
      <c r="I92" s="984"/>
      <c r="J92" s="975"/>
    </row>
    <row r="93" spans="1:11" ht="19.8">
      <c r="A93" s="187" t="str">
        <f t="shared" si="3"/>
        <v/>
      </c>
      <c r="B93" s="196"/>
      <c r="C93" s="202"/>
      <c r="D93" s="444"/>
      <c r="E93" s="986"/>
      <c r="F93" s="987"/>
      <c r="G93" s="988"/>
      <c r="H93" s="451"/>
      <c r="I93" s="985"/>
      <c r="J93" s="976"/>
    </row>
    <row r="94" spans="1:11">
      <c r="A94" s="187" t="s">
        <v>250</v>
      </c>
      <c r="B94" s="196"/>
      <c r="C94" s="203" t="s">
        <v>530</v>
      </c>
      <c r="D94" s="229"/>
      <c r="E94" s="1002"/>
      <c r="F94" s="1002"/>
      <c r="G94" s="1002"/>
      <c r="H94" s="194"/>
      <c r="I94" s="200"/>
      <c r="J94" s="977" t="s">
        <v>673</v>
      </c>
    </row>
    <row r="95" spans="1:11" ht="18">
      <c r="A95" s="187" t="s">
        <v>250</v>
      </c>
      <c r="B95" s="196"/>
      <c r="C95" s="385"/>
      <c r="D95" s="386" t="s">
        <v>533</v>
      </c>
      <c r="E95" s="387" t="s">
        <v>534</v>
      </c>
      <c r="F95" s="387" t="s">
        <v>535</v>
      </c>
      <c r="G95" s="387" t="s">
        <v>536</v>
      </c>
      <c r="H95" s="388"/>
      <c r="I95" s="389"/>
      <c r="J95" s="978"/>
    </row>
    <row r="96" spans="1:11" ht="19.8">
      <c r="A96" s="187" t="s">
        <v>250</v>
      </c>
      <c r="B96" s="196"/>
      <c r="C96" s="197"/>
      <c r="D96" s="424"/>
      <c r="E96" s="473"/>
      <c r="F96" s="447" t="str">
        <f>IF(E96="","","×")</f>
        <v/>
      </c>
      <c r="G96" s="476"/>
      <c r="H96" s="454">
        <f>E96*G96</f>
        <v>0</v>
      </c>
      <c r="I96" s="983">
        <f>ROUNDDOWN((SUM(H96:H103)),-3)/1000</f>
        <v>0</v>
      </c>
      <c r="J96" s="978"/>
      <c r="K96" s="990"/>
    </row>
    <row r="97" spans="1:11" ht="19.8">
      <c r="A97" s="187" t="str">
        <f>IF(AND(D97="",E97="",G97=""),"",".")</f>
        <v/>
      </c>
      <c r="B97" s="196"/>
      <c r="C97" s="197"/>
      <c r="D97" s="429"/>
      <c r="E97" s="474"/>
      <c r="F97" s="455" t="str">
        <f t="shared" ref="F97:F103" si="4">IF(E97="","","×")</f>
        <v/>
      </c>
      <c r="G97" s="477"/>
      <c r="H97" s="456">
        <f>E97*G97</f>
        <v>0</v>
      </c>
      <c r="I97" s="984"/>
      <c r="J97" s="978"/>
      <c r="K97" s="990"/>
    </row>
    <row r="98" spans="1:11" ht="19.8">
      <c r="A98" s="187" t="str">
        <f t="shared" ref="A98:A103" si="5">IF(AND(D98="",E98="",G98=""),"",".")</f>
        <v/>
      </c>
      <c r="B98" s="196"/>
      <c r="C98" s="197"/>
      <c r="D98" s="429"/>
      <c r="E98" s="474"/>
      <c r="F98" s="457" t="str">
        <f t="shared" si="4"/>
        <v/>
      </c>
      <c r="G98" s="477"/>
      <c r="H98" s="456">
        <f t="shared" ref="H98:H103" si="6">E98*G98</f>
        <v>0</v>
      </c>
      <c r="I98" s="984"/>
      <c r="J98" s="978"/>
      <c r="K98" s="990"/>
    </row>
    <row r="99" spans="1:11" ht="19.8">
      <c r="A99" s="187" t="str">
        <f t="shared" si="5"/>
        <v/>
      </c>
      <c r="B99" s="196"/>
      <c r="C99" s="197"/>
      <c r="D99" s="429"/>
      <c r="E99" s="474"/>
      <c r="F99" s="455" t="str">
        <f t="shared" si="4"/>
        <v/>
      </c>
      <c r="G99" s="477"/>
      <c r="H99" s="456">
        <f t="shared" si="6"/>
        <v>0</v>
      </c>
      <c r="I99" s="984"/>
      <c r="J99" s="978"/>
      <c r="K99" s="990"/>
    </row>
    <row r="100" spans="1:11" ht="19.8">
      <c r="A100" s="187" t="str">
        <f t="shared" si="5"/>
        <v/>
      </c>
      <c r="B100" s="196"/>
      <c r="C100" s="197"/>
      <c r="D100" s="429"/>
      <c r="E100" s="474"/>
      <c r="F100" s="457" t="str">
        <f t="shared" si="4"/>
        <v/>
      </c>
      <c r="G100" s="477"/>
      <c r="H100" s="456">
        <f t="shared" si="6"/>
        <v>0</v>
      </c>
      <c r="I100" s="984"/>
      <c r="J100" s="978"/>
      <c r="K100" s="990"/>
    </row>
    <row r="101" spans="1:11" ht="19.8">
      <c r="A101" s="187" t="str">
        <f t="shared" si="5"/>
        <v/>
      </c>
      <c r="B101" s="196"/>
      <c r="C101" s="197"/>
      <c r="D101" s="429"/>
      <c r="E101" s="474"/>
      <c r="F101" s="455" t="str">
        <f t="shared" si="4"/>
        <v/>
      </c>
      <c r="G101" s="477"/>
      <c r="H101" s="456">
        <f t="shared" si="6"/>
        <v>0</v>
      </c>
      <c r="I101" s="984"/>
      <c r="J101" s="978"/>
      <c r="K101" s="990"/>
    </row>
    <row r="102" spans="1:11" ht="19.8">
      <c r="A102" s="187" t="str">
        <f t="shared" si="5"/>
        <v/>
      </c>
      <c r="B102" s="196"/>
      <c r="C102" s="197"/>
      <c r="D102" s="429"/>
      <c r="E102" s="474"/>
      <c r="F102" s="458" t="str">
        <f t="shared" si="4"/>
        <v/>
      </c>
      <c r="G102" s="477"/>
      <c r="H102" s="456">
        <f t="shared" si="6"/>
        <v>0</v>
      </c>
      <c r="I102" s="984"/>
      <c r="J102" s="978"/>
      <c r="K102" s="990"/>
    </row>
    <row r="103" spans="1:11" ht="19.8">
      <c r="A103" s="187" t="str">
        <f t="shared" si="5"/>
        <v/>
      </c>
      <c r="B103" s="196"/>
      <c r="C103" s="217"/>
      <c r="D103" s="444"/>
      <c r="E103" s="475"/>
      <c r="F103" s="459" t="str">
        <f t="shared" si="4"/>
        <v/>
      </c>
      <c r="G103" s="478"/>
      <c r="H103" s="456">
        <f t="shared" si="6"/>
        <v>0</v>
      </c>
      <c r="I103" s="985"/>
      <c r="J103" s="979"/>
      <c r="K103" s="990"/>
    </row>
    <row r="104" spans="1:11">
      <c r="A104" s="187" t="s">
        <v>250</v>
      </c>
      <c r="B104" s="196"/>
      <c r="C104" s="218" t="s">
        <v>405</v>
      </c>
      <c r="D104" s="232"/>
      <c r="E104" s="301"/>
      <c r="F104" s="301"/>
      <c r="G104" s="301"/>
      <c r="H104" s="204"/>
      <c r="I104" s="219"/>
      <c r="J104" s="977" t="s">
        <v>646</v>
      </c>
    </row>
    <row r="105" spans="1:11" ht="18">
      <c r="A105" s="187" t="s">
        <v>250</v>
      </c>
      <c r="B105" s="196"/>
      <c r="C105" s="201"/>
      <c r="D105" s="991"/>
      <c r="E105" s="992"/>
      <c r="F105" s="992"/>
      <c r="G105" s="992"/>
      <c r="H105" s="992"/>
      <c r="I105" s="993"/>
      <c r="J105" s="1000"/>
    </row>
    <row r="106" spans="1:11" ht="18">
      <c r="A106" s="187" t="s">
        <v>250</v>
      </c>
      <c r="B106" s="196"/>
      <c r="C106" s="201"/>
      <c r="D106" s="994"/>
      <c r="E106" s="995"/>
      <c r="F106" s="995"/>
      <c r="G106" s="995"/>
      <c r="H106" s="995"/>
      <c r="I106" s="996"/>
      <c r="J106" s="1000"/>
    </row>
    <row r="107" spans="1:11" ht="18">
      <c r="A107" s="187" t="s">
        <v>250</v>
      </c>
      <c r="B107" s="196"/>
      <c r="C107" s="201"/>
      <c r="D107" s="994"/>
      <c r="E107" s="995"/>
      <c r="F107" s="995"/>
      <c r="G107" s="995"/>
      <c r="H107" s="995"/>
      <c r="I107" s="996"/>
      <c r="J107" s="1000"/>
    </row>
    <row r="108" spans="1:11" ht="18">
      <c r="A108" s="187" t="s">
        <v>250</v>
      </c>
      <c r="B108" s="196"/>
      <c r="C108" s="201"/>
      <c r="D108" s="994"/>
      <c r="E108" s="995"/>
      <c r="F108" s="995"/>
      <c r="G108" s="995"/>
      <c r="H108" s="995"/>
      <c r="I108" s="996"/>
      <c r="J108" s="1000"/>
    </row>
    <row r="109" spans="1:11" ht="18">
      <c r="A109" s="187" t="s">
        <v>250</v>
      </c>
      <c r="B109" s="207"/>
      <c r="C109" s="206"/>
      <c r="D109" s="997"/>
      <c r="E109" s="998"/>
      <c r="F109" s="998"/>
      <c r="G109" s="998"/>
      <c r="H109" s="998"/>
      <c r="I109" s="999"/>
      <c r="J109" s="1001"/>
    </row>
    <row r="110" spans="1:11">
      <c r="A110" s="187" t="s">
        <v>250</v>
      </c>
      <c r="B110" s="196"/>
      <c r="C110" s="203" t="s">
        <v>32</v>
      </c>
      <c r="D110" s="230"/>
      <c r="E110" s="298"/>
      <c r="F110" s="298"/>
      <c r="G110" s="298"/>
      <c r="H110" s="215"/>
      <c r="I110" s="216"/>
      <c r="J110" s="974" t="s">
        <v>641</v>
      </c>
    </row>
    <row r="111" spans="1:11" ht="18">
      <c r="A111" s="187" t="s">
        <v>250</v>
      </c>
      <c r="B111" s="196"/>
      <c r="C111" s="385"/>
      <c r="D111" s="390" t="s">
        <v>21</v>
      </c>
      <c r="E111" s="391" t="s">
        <v>26</v>
      </c>
      <c r="F111" s="391" t="s">
        <v>27</v>
      </c>
      <c r="G111" s="391" t="s">
        <v>537</v>
      </c>
      <c r="H111" s="392"/>
      <c r="I111" s="393"/>
      <c r="J111" s="972"/>
    </row>
    <row r="112" spans="1:11" ht="19.8">
      <c r="A112" s="187" t="s">
        <v>250</v>
      </c>
      <c r="B112" s="196"/>
      <c r="C112" s="501"/>
      <c r="D112" s="424"/>
      <c r="E112" s="473"/>
      <c r="F112" s="460" t="str">
        <f>IF(E112="","","×")</f>
        <v/>
      </c>
      <c r="G112" s="476"/>
      <c r="H112" s="678">
        <f>E112*G112</f>
        <v>0</v>
      </c>
      <c r="I112" s="503">
        <f>ROUNDDOWN((SUM(H112:H121)),-3)/1000</f>
        <v>0</v>
      </c>
      <c r="J112" s="972"/>
    </row>
    <row r="113" spans="1:10" ht="19.8">
      <c r="A113" s="187" t="str">
        <f>IF(AND(D113="",E113="",G113=""),"",".")</f>
        <v/>
      </c>
      <c r="B113" s="196"/>
      <c r="C113" s="501"/>
      <c r="D113" s="429"/>
      <c r="E113" s="474"/>
      <c r="F113" s="455" t="str">
        <f>IF(E113="","","×")</f>
        <v/>
      </c>
      <c r="G113" s="477"/>
      <c r="H113" s="679">
        <f>E113*G113</f>
        <v>0</v>
      </c>
      <c r="I113" s="504"/>
      <c r="J113" s="972"/>
    </row>
    <row r="114" spans="1:10" ht="19.8">
      <c r="A114" s="187" t="str">
        <f t="shared" ref="A114:A120" si="7">IF(AND(D114="",E114="",G114=""),"",".")</f>
        <v/>
      </c>
      <c r="B114" s="196"/>
      <c r="C114" s="501"/>
      <c r="D114" s="429"/>
      <c r="E114" s="474"/>
      <c r="F114" s="455" t="str">
        <f t="shared" ref="F114:F121" si="8">IF(E114="","","×")</f>
        <v/>
      </c>
      <c r="G114" s="477"/>
      <c r="H114" s="679">
        <f t="shared" ref="H114:H121" si="9">E114*G114</f>
        <v>0</v>
      </c>
      <c r="I114" s="504"/>
      <c r="J114" s="972"/>
    </row>
    <row r="115" spans="1:10" ht="19.8">
      <c r="A115" s="187" t="str">
        <f t="shared" si="7"/>
        <v/>
      </c>
      <c r="B115" s="196"/>
      <c r="C115" s="501"/>
      <c r="D115" s="429"/>
      <c r="E115" s="474"/>
      <c r="F115" s="455" t="str">
        <f t="shared" si="8"/>
        <v/>
      </c>
      <c r="G115" s="477"/>
      <c r="H115" s="679">
        <f t="shared" si="9"/>
        <v>0</v>
      </c>
      <c r="I115" s="504"/>
      <c r="J115" s="972"/>
    </row>
    <row r="116" spans="1:10" ht="19.8">
      <c r="A116" s="187" t="str">
        <f t="shared" si="7"/>
        <v/>
      </c>
      <c r="B116" s="196"/>
      <c r="C116" s="501"/>
      <c r="D116" s="429"/>
      <c r="E116" s="474"/>
      <c r="F116" s="455" t="str">
        <f t="shared" si="8"/>
        <v/>
      </c>
      <c r="G116" s="477"/>
      <c r="H116" s="679">
        <f t="shared" si="9"/>
        <v>0</v>
      </c>
      <c r="I116" s="504"/>
      <c r="J116" s="972"/>
    </row>
    <row r="117" spans="1:10" ht="19.8">
      <c r="A117" s="187" t="str">
        <f t="shared" si="7"/>
        <v/>
      </c>
      <c r="B117" s="196"/>
      <c r="C117" s="501"/>
      <c r="D117" s="429"/>
      <c r="E117" s="474"/>
      <c r="F117" s="455" t="str">
        <f t="shared" si="8"/>
        <v/>
      </c>
      <c r="G117" s="477"/>
      <c r="H117" s="679">
        <f t="shared" si="9"/>
        <v>0</v>
      </c>
      <c r="I117" s="504"/>
      <c r="J117" s="972"/>
    </row>
    <row r="118" spans="1:10" ht="19.8">
      <c r="A118" s="187" t="str">
        <f t="shared" si="7"/>
        <v/>
      </c>
      <c r="B118" s="196"/>
      <c r="C118" s="501"/>
      <c r="D118" s="429"/>
      <c r="E118" s="474"/>
      <c r="F118" s="455" t="str">
        <f t="shared" si="8"/>
        <v/>
      </c>
      <c r="G118" s="477"/>
      <c r="H118" s="679">
        <f t="shared" si="9"/>
        <v>0</v>
      </c>
      <c r="I118" s="504"/>
      <c r="J118" s="972"/>
    </row>
    <row r="119" spans="1:10" ht="19.8">
      <c r="A119" s="187" t="str">
        <f t="shared" si="7"/>
        <v/>
      </c>
      <c r="B119" s="196"/>
      <c r="C119" s="501"/>
      <c r="D119" s="429"/>
      <c r="E119" s="474"/>
      <c r="F119" s="455" t="str">
        <f t="shared" si="8"/>
        <v/>
      </c>
      <c r="G119" s="477"/>
      <c r="H119" s="679">
        <f t="shared" si="9"/>
        <v>0</v>
      </c>
      <c r="I119" s="504"/>
      <c r="J119" s="972"/>
    </row>
    <row r="120" spans="1:10" ht="19.8">
      <c r="A120" s="187" t="str">
        <f t="shared" si="7"/>
        <v/>
      </c>
      <c r="B120" s="196"/>
      <c r="C120" s="501"/>
      <c r="D120" s="429"/>
      <c r="E120" s="474"/>
      <c r="F120" s="455" t="str">
        <f t="shared" si="8"/>
        <v/>
      </c>
      <c r="G120" s="477"/>
      <c r="H120" s="679">
        <f t="shared" si="9"/>
        <v>0</v>
      </c>
      <c r="I120" s="504"/>
      <c r="J120" s="972"/>
    </row>
    <row r="121" spans="1:10" ht="19.8">
      <c r="A121" s="187" t="str">
        <f>IF(AND(D121="",E121="",G121=""),"",".")</f>
        <v/>
      </c>
      <c r="B121" s="196"/>
      <c r="C121" s="502"/>
      <c r="D121" s="444"/>
      <c r="E121" s="475"/>
      <c r="F121" s="455" t="str">
        <f t="shared" si="8"/>
        <v/>
      </c>
      <c r="G121" s="478"/>
      <c r="H121" s="680">
        <f t="shared" si="9"/>
        <v>0</v>
      </c>
      <c r="I121" s="505"/>
      <c r="J121" s="973"/>
    </row>
    <row r="122" spans="1:10">
      <c r="A122" s="187" t="s">
        <v>250</v>
      </c>
      <c r="B122" s="196"/>
      <c r="C122" s="193" t="s">
        <v>33</v>
      </c>
      <c r="D122" s="230"/>
      <c r="E122" s="298"/>
      <c r="F122" s="298"/>
      <c r="G122" s="298"/>
      <c r="H122" s="215"/>
      <c r="I122" s="216"/>
    </row>
    <row r="123" spans="1:10" ht="19.8">
      <c r="A123" s="187" t="s">
        <v>250</v>
      </c>
      <c r="B123" s="196"/>
      <c r="C123" s="197"/>
      <c r="D123" s="424"/>
      <c r="E123" s="989"/>
      <c r="F123" s="989"/>
      <c r="G123" s="989"/>
      <c r="H123" s="450"/>
      <c r="I123" s="983">
        <f>ROUNDDOWN((SUM(H123:H132)),-3)/1000</f>
        <v>0</v>
      </c>
      <c r="J123" s="1012"/>
    </row>
    <row r="124" spans="1:10" ht="19.8">
      <c r="A124" s="187" t="str">
        <f>IF(AND(D124="",E124="",H124=""),"",".")</f>
        <v/>
      </c>
      <c r="B124" s="196"/>
      <c r="C124" s="197"/>
      <c r="D124" s="429"/>
      <c r="E124" s="980"/>
      <c r="F124" s="981"/>
      <c r="G124" s="982"/>
      <c r="H124" s="451"/>
      <c r="I124" s="984"/>
      <c r="J124" s="1012"/>
    </row>
    <row r="125" spans="1:10" ht="19.8">
      <c r="A125" s="187" t="str">
        <f t="shared" si="3"/>
        <v/>
      </c>
      <c r="B125" s="196"/>
      <c r="C125" s="197"/>
      <c r="D125" s="429"/>
      <c r="E125" s="980"/>
      <c r="F125" s="981"/>
      <c r="G125" s="982"/>
      <c r="H125" s="451"/>
      <c r="I125" s="984"/>
      <c r="J125" s="1012"/>
    </row>
    <row r="126" spans="1:10" ht="19.8">
      <c r="A126" s="187" t="str">
        <f t="shared" si="3"/>
        <v/>
      </c>
      <c r="B126" s="196"/>
      <c r="C126" s="197"/>
      <c r="D126" s="429"/>
      <c r="E126" s="980"/>
      <c r="F126" s="981"/>
      <c r="G126" s="982"/>
      <c r="H126" s="451"/>
      <c r="I126" s="984"/>
      <c r="J126" s="1012"/>
    </row>
    <row r="127" spans="1:10" ht="19.8">
      <c r="A127" s="187" t="str">
        <f t="shared" si="3"/>
        <v/>
      </c>
      <c r="B127" s="196"/>
      <c r="C127" s="197"/>
      <c r="D127" s="429"/>
      <c r="E127" s="980"/>
      <c r="F127" s="981"/>
      <c r="G127" s="982"/>
      <c r="H127" s="451"/>
      <c r="I127" s="984"/>
      <c r="J127" s="1012"/>
    </row>
    <row r="128" spans="1:10" ht="19.8">
      <c r="A128" s="187" t="str">
        <f t="shared" si="3"/>
        <v/>
      </c>
      <c r="B128" s="196"/>
      <c r="C128" s="197"/>
      <c r="D128" s="429"/>
      <c r="E128" s="980"/>
      <c r="F128" s="981"/>
      <c r="G128" s="982"/>
      <c r="H128" s="451"/>
      <c r="I128" s="984"/>
      <c r="J128" s="1012"/>
    </row>
    <row r="129" spans="1:10" ht="19.8">
      <c r="A129" s="187" t="str">
        <f t="shared" si="3"/>
        <v/>
      </c>
      <c r="B129" s="196"/>
      <c r="C129" s="197"/>
      <c r="D129" s="429"/>
      <c r="E129" s="980"/>
      <c r="F129" s="981"/>
      <c r="G129" s="982"/>
      <c r="H129" s="451"/>
      <c r="I129" s="984"/>
      <c r="J129" s="1012"/>
    </row>
    <row r="130" spans="1:10" ht="19.8">
      <c r="A130" s="187" t="str">
        <f t="shared" si="3"/>
        <v/>
      </c>
      <c r="B130" s="196"/>
      <c r="C130" s="197"/>
      <c r="D130" s="429"/>
      <c r="E130" s="980"/>
      <c r="F130" s="981"/>
      <c r="G130" s="982"/>
      <c r="H130" s="451"/>
      <c r="I130" s="984"/>
      <c r="J130" s="1012"/>
    </row>
    <row r="131" spans="1:10" ht="19.8">
      <c r="A131" s="187" t="str">
        <f>IF(AND(D131="",E131="",H131=""),"",".")</f>
        <v/>
      </c>
      <c r="B131" s="196"/>
      <c r="C131" s="197"/>
      <c r="D131" s="429"/>
      <c r="E131" s="980"/>
      <c r="F131" s="981"/>
      <c r="G131" s="982"/>
      <c r="H131" s="451"/>
      <c r="I131" s="984"/>
      <c r="J131" s="1012"/>
    </row>
    <row r="132" spans="1:10" ht="20.399999999999999" thickBot="1">
      <c r="A132" s="187" t="s">
        <v>250</v>
      </c>
      <c r="B132" s="220"/>
      <c r="C132" s="221"/>
      <c r="D132" s="461"/>
      <c r="E132" s="1013"/>
      <c r="F132" s="1014"/>
      <c r="G132" s="1015"/>
      <c r="H132" s="462"/>
      <c r="I132" s="1016"/>
      <c r="J132" s="1012"/>
    </row>
    <row r="133" spans="1:10" ht="12" customHeight="1">
      <c r="A133" s="222"/>
      <c r="B133" s="222"/>
      <c r="C133" s="222"/>
      <c r="D133" s="506"/>
      <c r="E133" s="507"/>
      <c r="F133" s="507"/>
      <c r="G133" s="507"/>
      <c r="H133" s="508"/>
      <c r="I133" s="508"/>
    </row>
  </sheetData>
  <sheetProtection algorithmName="SHA-512" hashValue="CIe5DD5AoRPOmCw24tisEDAKRiPyfo3vfjUm0g7qUeNIwiXjPNAKas7aVker2T1P28ilJOS5CZ8USQZwu9DhSg==" saltValue="Y6vRYOA9Np18Uf/oMXSLvA==" spinCount="100000" sheet="1" autoFilter="0"/>
  <autoFilter ref="A15:I132" xr:uid="{00000000-0009-0000-0000-000007000000}">
    <filterColumn colId="4" showButton="0"/>
    <filterColumn colId="5" showButton="0"/>
  </autoFilter>
  <mergeCells count="85">
    <mergeCell ref="J1:J4"/>
    <mergeCell ref="B72:B82"/>
    <mergeCell ref="I64:I71"/>
    <mergeCell ref="D55:I60"/>
    <mergeCell ref="E62:G62"/>
    <mergeCell ref="E73:G73"/>
    <mergeCell ref="E64:G64"/>
    <mergeCell ref="E80:G80"/>
    <mergeCell ref="E79:G79"/>
    <mergeCell ref="E70:G70"/>
    <mergeCell ref="E65:G65"/>
    <mergeCell ref="E66:G66"/>
    <mergeCell ref="E67:G67"/>
    <mergeCell ref="E68:G68"/>
    <mergeCell ref="E69:G69"/>
    <mergeCell ref="D48:I53"/>
    <mergeCell ref="A2:B2"/>
    <mergeCell ref="A3:B3"/>
    <mergeCell ref="C2:I2"/>
    <mergeCell ref="C3:I3"/>
    <mergeCell ref="E15:G15"/>
    <mergeCell ref="E9:G9"/>
    <mergeCell ref="E10:G10"/>
    <mergeCell ref="E11:G11"/>
    <mergeCell ref="E12:G12"/>
    <mergeCell ref="E13:G13"/>
    <mergeCell ref="E5:G5"/>
    <mergeCell ref="C6:D6"/>
    <mergeCell ref="E7:G7"/>
    <mergeCell ref="E8:G8"/>
    <mergeCell ref="A16:D16"/>
    <mergeCell ref="E6:G6"/>
    <mergeCell ref="J47:J53"/>
    <mergeCell ref="J5:J14"/>
    <mergeCell ref="J21:J22"/>
    <mergeCell ref="J15:J20"/>
    <mergeCell ref="E19:I19"/>
    <mergeCell ref="F20:G20"/>
    <mergeCell ref="G21:I21"/>
    <mergeCell ref="E71:G71"/>
    <mergeCell ref="I73:I82"/>
    <mergeCell ref="E74:G74"/>
    <mergeCell ref="E75:G75"/>
    <mergeCell ref="E76:G76"/>
    <mergeCell ref="E77:G77"/>
    <mergeCell ref="E78:G78"/>
    <mergeCell ref="E81:G81"/>
    <mergeCell ref="E82:G82"/>
    <mergeCell ref="J54:J60"/>
    <mergeCell ref="G22:I22"/>
    <mergeCell ref="D46:F46"/>
    <mergeCell ref="E54:F54"/>
    <mergeCell ref="J123:J132"/>
    <mergeCell ref="E124:G124"/>
    <mergeCell ref="E125:G125"/>
    <mergeCell ref="E126:G126"/>
    <mergeCell ref="E127:G127"/>
    <mergeCell ref="E131:G131"/>
    <mergeCell ref="E132:G132"/>
    <mergeCell ref="E123:G123"/>
    <mergeCell ref="E130:G130"/>
    <mergeCell ref="E128:G128"/>
    <mergeCell ref="E129:G129"/>
    <mergeCell ref="I123:I132"/>
    <mergeCell ref="K96:K103"/>
    <mergeCell ref="D105:I109"/>
    <mergeCell ref="E92:G92"/>
    <mergeCell ref="E90:G90"/>
    <mergeCell ref="E91:G91"/>
    <mergeCell ref="J104:J109"/>
    <mergeCell ref="I96:I103"/>
    <mergeCell ref="E94:G94"/>
    <mergeCell ref="E85:G85"/>
    <mergeCell ref="E87:G87"/>
    <mergeCell ref="E88:G88"/>
    <mergeCell ref="I84:I93"/>
    <mergeCell ref="E93:G93"/>
    <mergeCell ref="E86:G86"/>
    <mergeCell ref="E89:G89"/>
    <mergeCell ref="E84:G84"/>
    <mergeCell ref="J63:J71"/>
    <mergeCell ref="J72:J82"/>
    <mergeCell ref="J83:J93"/>
    <mergeCell ref="J110:J121"/>
    <mergeCell ref="J94:J103"/>
  </mergeCells>
  <phoneticPr fontId="7"/>
  <dataValidations count="4">
    <dataValidation imeMode="halfAlpha" allowBlank="1" showInputMessage="1" showErrorMessage="1" sqref="I62 I133:I65554 I15:I18" xr:uid="{00000000-0002-0000-0700-000000000000}"/>
    <dataValidation type="whole" imeMode="off" operator="greaterThanOrEqual" allowBlank="1" showInputMessage="1" showErrorMessage="1" sqref="E25:E45" xr:uid="{00000000-0002-0000-0700-000001000000}">
      <formula1>0</formula1>
    </dataValidation>
    <dataValidation type="whole" operator="greaterThanOrEqual" allowBlank="1" showInputMessage="1" showErrorMessage="1" sqref="H96:H103 E21 H122:H132 H64:H94 H110" xr:uid="{00000000-0002-0000-0700-000002000000}">
      <formula1>0</formula1>
    </dataValidation>
    <dataValidation operator="greaterThanOrEqual" allowBlank="1" showInputMessage="1" showErrorMessage="1" sqref="H95 H112:H121" xr:uid="{04CDAB47-8CC5-4839-B850-154C032BB4D6}"/>
  </dataValidations>
  <printOptions horizontalCentered="1"/>
  <pageMargins left="0.70866141732283472" right="0.70866141732283472" top="0.35433070866141736" bottom="0.35433070866141736" header="0.31496062992125984" footer="0.31496062992125984"/>
  <pageSetup paperSize="9" scale="28" orientation="portrait" r:id="rId1"/>
  <rowBreaks count="2" manualBreakCount="2">
    <brk id="60" max="8" man="1"/>
    <brk id="93" max="8" man="1"/>
  </rowBreaks>
  <extLst>
    <ext xmlns:x14="http://schemas.microsoft.com/office/spreadsheetml/2009/9/main" uri="{78C0D931-6437-407d-A8EE-F0AAD7539E65}">
      <x14:conditionalFormattings>
        <x14:conditionalFormatting xmlns:xm="http://schemas.microsoft.com/office/excel/2006/main">
          <x14:cfRule type="expression" priority="4" id="{0A247FAA-30A3-4CF4-9515-96997DC5D47F}">
            <xm:f>①総表!G24&gt;0</xm:f>
            <x14:dxf>
              <fill>
                <patternFill>
                  <bgColor theme="0"/>
                </patternFill>
              </fill>
            </x14:dxf>
          </x14:cfRule>
          <xm:sqref>E20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Y211"/>
  <sheetViews>
    <sheetView view="pageBreakPreview" zoomScale="85" zoomScaleNormal="85" zoomScaleSheetLayoutView="85" zoomScalePageLayoutView="55" workbookViewId="0">
      <selection activeCell="N12" sqref="N12:W33"/>
    </sheetView>
  </sheetViews>
  <sheetFormatPr defaultColWidth="9" defaultRowHeight="18"/>
  <cols>
    <col min="1" max="1" width="3.19921875" customWidth="1"/>
    <col min="2" max="2" width="3.19921875" style="19" customWidth="1"/>
    <col min="3" max="3" width="4.09765625" customWidth="1"/>
    <col min="4" max="4" width="18.69921875" style="84" customWidth="1"/>
    <col min="5" max="5" width="40.69921875" style="20" customWidth="1"/>
    <col min="6" max="6" width="10.09765625" customWidth="1"/>
    <col min="7" max="7" width="9.09765625" customWidth="1"/>
    <col min="8" max="8" width="4.69921875" style="17" customWidth="1"/>
    <col min="9" max="9" width="9.09765625" style="17" customWidth="1"/>
    <col min="10" max="10" width="4.69921875" style="18" customWidth="1"/>
    <col min="11" max="11" width="12.69921875" style="17" customWidth="1"/>
    <col min="12" max="12" width="13.09765625" style="21" customWidth="1"/>
    <col min="13" max="13" width="2.59765625" customWidth="1"/>
    <col min="14" max="24" width="11" customWidth="1"/>
  </cols>
  <sheetData>
    <row r="1" spans="1:25" ht="18.75" customHeight="1">
      <c r="B1" s="363" t="s">
        <v>667</v>
      </c>
      <c r="C1" s="467"/>
      <c r="D1" s="468"/>
      <c r="E1" s="363"/>
      <c r="F1" s="469"/>
      <c r="G1" s="363"/>
      <c r="H1" s="363"/>
      <c r="I1" s="470"/>
      <c r="J1" s="470"/>
      <c r="K1" s="471"/>
      <c r="L1" s="470"/>
      <c r="M1" s="307"/>
      <c r="N1" s="307"/>
      <c r="O1" s="307"/>
      <c r="P1" s="307"/>
      <c r="Q1" s="307"/>
      <c r="R1" s="307"/>
      <c r="S1" s="307"/>
      <c r="T1" s="307"/>
    </row>
    <row r="2" spans="1:25" ht="18.75" customHeight="1">
      <c r="B2" s="1035" t="s">
        <v>498</v>
      </c>
      <c r="C2" s="1035"/>
      <c r="D2" s="1035"/>
      <c r="E2" s="1036">
        <f>①総表!C10</f>
        <v>0</v>
      </c>
      <c r="F2" s="1036"/>
      <c r="G2" s="1036"/>
      <c r="H2" s="1036"/>
      <c r="I2" s="1036"/>
      <c r="J2" s="1036"/>
      <c r="K2" s="1036"/>
      <c r="L2" s="1036"/>
      <c r="M2" s="307"/>
      <c r="N2" s="307"/>
      <c r="O2" s="307"/>
      <c r="P2" s="307"/>
      <c r="Q2" s="307"/>
      <c r="R2" s="307"/>
      <c r="S2" s="307"/>
      <c r="T2" s="307"/>
    </row>
    <row r="3" spans="1:25" ht="18.75" customHeight="1">
      <c r="B3" s="1035" t="s">
        <v>232</v>
      </c>
      <c r="C3" s="1035"/>
      <c r="D3" s="1035"/>
      <c r="E3" s="1036">
        <f>①総表!C22</f>
        <v>0</v>
      </c>
      <c r="F3" s="1036"/>
      <c r="G3" s="1036"/>
      <c r="H3" s="1036"/>
      <c r="I3" s="1036"/>
      <c r="J3" s="1036"/>
      <c r="K3" s="1036"/>
      <c r="L3" s="1036"/>
      <c r="N3" s="1077" t="s">
        <v>545</v>
      </c>
      <c r="O3" s="1077"/>
      <c r="P3" s="1077"/>
      <c r="Q3" s="1077"/>
      <c r="R3" s="1077"/>
      <c r="S3" s="1077"/>
      <c r="T3" s="1077"/>
      <c r="U3" s="1077"/>
      <c r="V3" s="1077"/>
      <c r="W3" s="1077"/>
      <c r="X3" s="646"/>
      <c r="Y3" s="332"/>
    </row>
    <row r="4" spans="1:25" s="15" customFormat="1" ht="13.95" customHeight="1" thickBot="1">
      <c r="A4" s="5"/>
      <c r="B4" s="71"/>
      <c r="C4" s="1"/>
      <c r="D4" s="85"/>
      <c r="E4" s="1"/>
      <c r="F4" s="1066" t="s">
        <v>555</v>
      </c>
      <c r="G4" s="1066"/>
      <c r="H4" s="70"/>
      <c r="I4" s="5"/>
      <c r="J4" s="5"/>
      <c r="K4" s="5"/>
      <c r="L4" s="5"/>
      <c r="M4" s="646"/>
      <c r="N4" s="1077"/>
      <c r="O4" s="1077"/>
      <c r="P4" s="1077"/>
      <c r="Q4" s="1077"/>
      <c r="R4" s="1077"/>
      <c r="S4" s="1077"/>
      <c r="T4" s="1077"/>
      <c r="U4" s="1077"/>
      <c r="V4" s="1077"/>
      <c r="W4" s="1077"/>
      <c r="X4" s="646"/>
      <c r="Y4" s="332"/>
    </row>
    <row r="5" spans="1:25" ht="26.7" customHeight="1">
      <c r="A5" s="34"/>
      <c r="B5" s="308" t="s">
        <v>422</v>
      </c>
      <c r="C5" s="66"/>
      <c r="D5" s="86"/>
      <c r="E5" s="67"/>
      <c r="F5" s="1067">
        <f>SUM(L13,L35,L57,L79,L101,L123,L145,L167,L189)</f>
        <v>0</v>
      </c>
      <c r="G5" s="1068"/>
      <c r="H5" s="32"/>
      <c r="I5"/>
      <c r="J5"/>
      <c r="K5"/>
      <c r="L5"/>
      <c r="M5" s="646"/>
      <c r="N5" s="1077"/>
      <c r="O5" s="1077"/>
      <c r="P5" s="1077"/>
      <c r="Q5" s="1077"/>
      <c r="R5" s="1077"/>
      <c r="S5" s="1077"/>
      <c r="T5" s="1077"/>
      <c r="U5" s="1077"/>
      <c r="V5" s="1077"/>
      <c r="W5" s="1077"/>
      <c r="X5" s="646"/>
      <c r="Y5" s="332"/>
    </row>
    <row r="6" spans="1:25" ht="22.5" customHeight="1">
      <c r="A6" s="34"/>
      <c r="B6" s="72"/>
      <c r="C6" s="35" t="s">
        <v>469</v>
      </c>
      <c r="D6" s="87"/>
      <c r="E6" s="36"/>
      <c r="F6" s="1069">
        <f>SUM(F8:F10)</f>
        <v>0</v>
      </c>
      <c r="G6" s="1070"/>
      <c r="H6" s="32"/>
      <c r="I6"/>
      <c r="J6"/>
      <c r="K6"/>
      <c r="L6"/>
      <c r="M6" s="646"/>
      <c r="N6" s="1078"/>
      <c r="O6" s="1078"/>
      <c r="P6" s="1078"/>
      <c r="Q6" s="1078"/>
      <c r="R6" s="1078"/>
      <c r="S6" s="1078"/>
      <c r="T6" s="1078"/>
      <c r="U6" s="1078"/>
      <c r="V6" s="1078"/>
      <c r="W6" s="1078"/>
      <c r="X6" s="646"/>
      <c r="Y6" s="332"/>
    </row>
    <row r="7" spans="1:25" ht="24" customHeight="1">
      <c r="A7" s="34"/>
      <c r="B7" s="73"/>
      <c r="C7" s="38"/>
      <c r="D7" s="88"/>
      <c r="E7" s="68" t="s">
        <v>245</v>
      </c>
      <c r="F7" s="1071" t="s">
        <v>230</v>
      </c>
      <c r="G7" s="1072"/>
      <c r="H7" s="39"/>
      <c r="I7" s="37" t="str">
        <f>IF(COUNTIF($E$8:$E$10,$E$8)&gt;1,"同じ項目が選択されています。",IF(COUNTIF($E$8:$E$10,$E$9)&gt;1,"同じ項目が選択されています。",IF(COUNTIF($E$8:$E$10,$E$10)&gt;1,"同じ項目が選択されています。","")))</f>
        <v/>
      </c>
      <c r="J7" s="39"/>
      <c r="K7" s="39"/>
      <c r="L7" s="39"/>
      <c r="N7" s="601"/>
      <c r="O7" s="601"/>
      <c r="P7" s="601"/>
      <c r="Q7" s="601"/>
      <c r="R7" s="601"/>
      <c r="S7" s="601"/>
      <c r="T7" s="601"/>
      <c r="U7" s="601"/>
      <c r="V7" s="601"/>
      <c r="W7" s="601"/>
      <c r="X7" s="601"/>
    </row>
    <row r="8" spans="1:25" ht="23.4" customHeight="1">
      <c r="A8" s="34"/>
      <c r="B8" s="74"/>
      <c r="C8" s="40"/>
      <c r="D8" s="89" t="s">
        <v>233</v>
      </c>
      <c r="E8" s="223"/>
      <c r="F8" s="1073" t="str">
        <f>IF(E8="出演費・作品料",$L$13,IF(E8="音楽費",$L$35,IF(E8="文芸費",$L$57,IF(E8="会場費",$L$79,IF(E8="舞台・設営・運搬費",$L$101,IF(E8="謝金",$L$123,IF(E8="旅費",$L$145,IF(E8="宣伝・印刷費",$L$167,IF(E8="記録・配信費",$L$189,"0")))))))))</f>
        <v>0</v>
      </c>
      <c r="G8" s="1074"/>
      <c r="H8" s="41"/>
      <c r="I8" s="37" t="str">
        <f>IF(I7="","","項目の選択を確認してください。")</f>
        <v/>
      </c>
      <c r="J8" s="41"/>
      <c r="K8" s="41"/>
      <c r="L8" s="41"/>
      <c r="N8" s="1079" t="s">
        <v>644</v>
      </c>
      <c r="O8" s="1079"/>
      <c r="P8" s="1079"/>
      <c r="Q8" s="1079"/>
      <c r="R8" s="1079"/>
      <c r="S8" s="1079"/>
      <c r="T8" s="1079"/>
      <c r="U8" s="1079"/>
      <c r="V8" s="1079"/>
      <c r="W8" s="1079"/>
      <c r="X8" s="645"/>
    </row>
    <row r="9" spans="1:25" ht="23.4" customHeight="1">
      <c r="A9" s="34"/>
      <c r="B9" s="74"/>
      <c r="C9" s="40"/>
      <c r="D9" s="90" t="s">
        <v>238</v>
      </c>
      <c r="E9" s="224"/>
      <c r="F9" s="1080" t="str">
        <f t="shared" ref="F9:F10" si="0">IF(E9="出演費・作品料",$L$13,IF(E9="音楽費",$L$35,IF(E9="文芸費",$L$57,IF(E9="会場費",$L$79,IF(E9="舞台・設営・運搬費",$L$101,IF(E9="謝金",$L$123,IF(E9="旅費",$L$145,IF(E9="宣伝・印刷費",$L$167,IF(E9="記録・配信費",$L$189,"0")))))))))</f>
        <v>0</v>
      </c>
      <c r="G9" s="1081"/>
      <c r="H9" s="41"/>
      <c r="I9" s="37"/>
      <c r="J9" s="41"/>
      <c r="K9" s="41"/>
      <c r="L9" s="41"/>
      <c r="M9" s="645"/>
      <c r="N9" s="1079"/>
      <c r="O9" s="1079"/>
      <c r="P9" s="1079"/>
      <c r="Q9" s="1079"/>
      <c r="R9" s="1079"/>
      <c r="S9" s="1079"/>
      <c r="T9" s="1079"/>
      <c r="U9" s="1079"/>
      <c r="V9" s="1079"/>
      <c r="W9" s="1079"/>
      <c r="X9" s="645"/>
    </row>
    <row r="10" spans="1:25" ht="23.4" customHeight="1" thickBot="1">
      <c r="A10" s="34"/>
      <c r="B10" s="75"/>
      <c r="C10" s="69"/>
      <c r="D10" s="91" t="s">
        <v>234</v>
      </c>
      <c r="E10" s="225"/>
      <c r="F10" s="1064" t="str">
        <f t="shared" si="0"/>
        <v>0</v>
      </c>
      <c r="G10" s="1065"/>
      <c r="H10" s="33"/>
      <c r="I10"/>
      <c r="J10" s="42"/>
      <c r="K10" s="43"/>
      <c r="L10" s="34"/>
      <c r="M10" s="645"/>
      <c r="N10" s="1079"/>
      <c r="O10" s="1079"/>
      <c r="P10" s="1079"/>
      <c r="Q10" s="1079"/>
      <c r="R10" s="1079"/>
      <c r="S10" s="1079"/>
      <c r="T10" s="1079"/>
      <c r="U10" s="1079"/>
      <c r="V10" s="1079"/>
      <c r="W10" s="1079"/>
      <c r="X10" s="645"/>
    </row>
    <row r="11" spans="1:25" ht="18.600000000000001" customHeight="1" thickBot="1">
      <c r="A11" s="25"/>
      <c r="B11" s="76"/>
      <c r="C11" s="25"/>
      <c r="D11" s="92"/>
      <c r="E11" s="27"/>
      <c r="F11" s="26"/>
      <c r="G11" s="26"/>
      <c r="H11" s="16"/>
      <c r="I11" s="31"/>
      <c r="J11" s="29"/>
      <c r="K11" s="28"/>
      <c r="L11" s="30"/>
      <c r="M11" s="601"/>
      <c r="N11" s="601"/>
      <c r="O11" s="601"/>
      <c r="P11" s="601"/>
      <c r="Q11" s="601"/>
      <c r="R11" s="601"/>
      <c r="S11" s="601"/>
      <c r="T11" s="601"/>
      <c r="U11" s="601"/>
      <c r="V11" s="601"/>
      <c r="W11" s="601"/>
      <c r="X11" s="601"/>
    </row>
    <row r="12" spans="1:25" s="31" customFormat="1" ht="22.8" thickBot="1">
      <c r="A12" s="44" t="s">
        <v>246</v>
      </c>
      <c r="B12" s="78"/>
      <c r="C12" s="81" t="s">
        <v>245</v>
      </c>
      <c r="D12" s="81" t="s">
        <v>251</v>
      </c>
      <c r="E12" s="47" t="s">
        <v>229</v>
      </c>
      <c r="F12" s="82" t="s">
        <v>141</v>
      </c>
      <c r="G12" s="83" t="s">
        <v>631</v>
      </c>
      <c r="H12" s="50" t="s">
        <v>632</v>
      </c>
      <c r="I12" s="49" t="s">
        <v>633</v>
      </c>
      <c r="J12" s="50" t="s">
        <v>630</v>
      </c>
      <c r="K12" s="48" t="s">
        <v>118</v>
      </c>
      <c r="L12" s="51" t="s">
        <v>244</v>
      </c>
      <c r="M12" s="661"/>
      <c r="N12" s="1075" t="s">
        <v>689</v>
      </c>
      <c r="O12" s="1075"/>
      <c r="P12" s="1075"/>
      <c r="Q12" s="1075"/>
      <c r="R12" s="1075"/>
      <c r="S12" s="1075"/>
      <c r="T12" s="1075"/>
      <c r="U12" s="1075"/>
      <c r="V12" s="1075"/>
      <c r="W12" s="1075"/>
      <c r="X12" s="238"/>
    </row>
    <row r="13" spans="1:25" s="639" customFormat="1" ht="26.4">
      <c r="A13" s="351"/>
      <c r="B13" s="46" t="str">
        <f>IF($E$8=C13,$D$8,IF($E$9=C13,$D$9,IF($E$10=C13,$D$10,"")))</f>
        <v/>
      </c>
      <c r="C13" s="632" t="s">
        <v>358</v>
      </c>
      <c r="D13" s="633"/>
      <c r="E13" s="634"/>
      <c r="F13" s="635"/>
      <c r="G13" s="635"/>
      <c r="H13" s="636"/>
      <c r="I13" s="636"/>
      <c r="J13" s="636"/>
      <c r="K13" s="637"/>
      <c r="L13" s="53">
        <f>ROUNDDOWN((SUM(K14:K33)),-3)/1000</f>
        <v>0</v>
      </c>
      <c r="M13" s="638"/>
      <c r="N13" s="1076"/>
      <c r="O13" s="1076"/>
      <c r="P13" s="1076"/>
      <c r="Q13" s="1076"/>
      <c r="R13" s="1076"/>
      <c r="S13" s="1076"/>
      <c r="T13" s="1076"/>
      <c r="U13" s="1076"/>
      <c r="V13" s="1076"/>
      <c r="W13" s="1076"/>
      <c r="X13" s="644"/>
    </row>
    <row r="14" spans="1:25" ht="22.2">
      <c r="A14">
        <v>1</v>
      </c>
      <c r="B14" s="79"/>
      <c r="C14" s="57" t="str">
        <f>IF(D14="","",".")</f>
        <v/>
      </c>
      <c r="D14" s="479"/>
      <c r="E14" s="480"/>
      <c r="F14" s="481"/>
      <c r="G14" s="481"/>
      <c r="H14" s="481"/>
      <c r="I14" s="481"/>
      <c r="J14" s="481"/>
      <c r="K14" s="482" t="str">
        <f t="shared" ref="K14:K32" si="1">IF(ISNUMBER(F14),(PRODUCT(F14,G14,I14)),"")</f>
        <v/>
      </c>
      <c r="L14" s="22"/>
      <c r="N14" s="1076"/>
      <c r="O14" s="1076"/>
      <c r="P14" s="1076"/>
      <c r="Q14" s="1076"/>
      <c r="R14" s="1076"/>
      <c r="S14" s="1076"/>
      <c r="T14" s="1076"/>
      <c r="U14" s="1076"/>
      <c r="V14" s="1076"/>
      <c r="W14" s="1076"/>
      <c r="X14" s="644"/>
      <c r="Y14" s="357"/>
    </row>
    <row r="15" spans="1:25" ht="22.2">
      <c r="A15">
        <v>2</v>
      </c>
      <c r="B15" s="79"/>
      <c r="C15" s="57" t="str">
        <f t="shared" ref="C15:C33" si="2">IF(D15="","",".")</f>
        <v/>
      </c>
      <c r="D15" s="483"/>
      <c r="E15" s="484"/>
      <c r="F15" s="485"/>
      <c r="G15" s="485"/>
      <c r="H15" s="485"/>
      <c r="I15" s="485"/>
      <c r="J15" s="485"/>
      <c r="K15" s="486" t="str">
        <f t="shared" si="1"/>
        <v/>
      </c>
      <c r="L15" s="22"/>
      <c r="N15" s="1076"/>
      <c r="O15" s="1076"/>
      <c r="P15" s="1076"/>
      <c r="Q15" s="1076"/>
      <c r="R15" s="1076"/>
      <c r="S15" s="1076"/>
      <c r="T15" s="1076"/>
      <c r="U15" s="1076"/>
      <c r="V15" s="1076"/>
      <c r="W15" s="1076"/>
      <c r="X15" s="644"/>
      <c r="Y15" s="357"/>
    </row>
    <row r="16" spans="1:25" ht="22.2">
      <c r="A16">
        <v>3</v>
      </c>
      <c r="B16" s="79"/>
      <c r="C16" s="57" t="str">
        <f t="shared" si="2"/>
        <v/>
      </c>
      <c r="D16" s="483"/>
      <c r="E16" s="484"/>
      <c r="F16" s="485"/>
      <c r="G16" s="485"/>
      <c r="H16" s="485"/>
      <c r="I16" s="485"/>
      <c r="J16" s="485"/>
      <c r="K16" s="486" t="str">
        <f t="shared" si="1"/>
        <v/>
      </c>
      <c r="L16" s="22"/>
      <c r="N16" s="1076"/>
      <c r="O16" s="1076"/>
      <c r="P16" s="1076"/>
      <c r="Q16" s="1076"/>
      <c r="R16" s="1076"/>
      <c r="S16" s="1076"/>
      <c r="T16" s="1076"/>
      <c r="U16" s="1076"/>
      <c r="V16" s="1076"/>
      <c r="W16" s="1076"/>
      <c r="X16" s="644"/>
      <c r="Y16" s="357"/>
    </row>
    <row r="17" spans="1:25" ht="22.2">
      <c r="A17">
        <v>4</v>
      </c>
      <c r="B17" s="79"/>
      <c r="C17" s="57" t="str">
        <f t="shared" si="2"/>
        <v/>
      </c>
      <c r="D17" s="483"/>
      <c r="E17" s="484"/>
      <c r="F17" s="485"/>
      <c r="G17" s="485"/>
      <c r="H17" s="485"/>
      <c r="I17" s="485"/>
      <c r="J17" s="485"/>
      <c r="K17" s="486" t="str">
        <f t="shared" si="1"/>
        <v/>
      </c>
      <c r="L17" s="22"/>
      <c r="N17" s="1076"/>
      <c r="O17" s="1076"/>
      <c r="P17" s="1076"/>
      <c r="Q17" s="1076"/>
      <c r="R17" s="1076"/>
      <c r="S17" s="1076"/>
      <c r="T17" s="1076"/>
      <c r="U17" s="1076"/>
      <c r="V17" s="1076"/>
      <c r="W17" s="1076"/>
      <c r="X17" s="644"/>
      <c r="Y17" s="357"/>
    </row>
    <row r="18" spans="1:25" ht="22.2">
      <c r="A18">
        <v>5</v>
      </c>
      <c r="B18" s="79"/>
      <c r="C18" s="57" t="str">
        <f t="shared" si="2"/>
        <v/>
      </c>
      <c r="D18" s="483"/>
      <c r="E18" s="484"/>
      <c r="F18" s="485"/>
      <c r="G18" s="485"/>
      <c r="H18" s="485"/>
      <c r="I18" s="485"/>
      <c r="J18" s="485"/>
      <c r="K18" s="486" t="str">
        <f t="shared" si="1"/>
        <v/>
      </c>
      <c r="L18" s="22"/>
      <c r="N18" s="1076"/>
      <c r="O18" s="1076"/>
      <c r="P18" s="1076"/>
      <c r="Q18" s="1076"/>
      <c r="R18" s="1076"/>
      <c r="S18" s="1076"/>
      <c r="T18" s="1076"/>
      <c r="U18" s="1076"/>
      <c r="V18" s="1076"/>
      <c r="W18" s="1076"/>
      <c r="X18" s="644"/>
      <c r="Y18" s="357"/>
    </row>
    <row r="19" spans="1:25" ht="22.2">
      <c r="A19">
        <v>6</v>
      </c>
      <c r="B19" s="79"/>
      <c r="C19" s="57" t="str">
        <f t="shared" si="2"/>
        <v/>
      </c>
      <c r="D19" s="483"/>
      <c r="E19" s="484"/>
      <c r="F19" s="485"/>
      <c r="G19" s="485"/>
      <c r="H19" s="485"/>
      <c r="I19" s="485"/>
      <c r="J19" s="485"/>
      <c r="K19" s="486" t="str">
        <f t="shared" si="1"/>
        <v/>
      </c>
      <c r="L19" s="22"/>
      <c r="N19" s="1076"/>
      <c r="O19" s="1076"/>
      <c r="P19" s="1076"/>
      <c r="Q19" s="1076"/>
      <c r="R19" s="1076"/>
      <c r="S19" s="1076"/>
      <c r="T19" s="1076"/>
      <c r="U19" s="1076"/>
      <c r="V19" s="1076"/>
      <c r="W19" s="1076"/>
      <c r="X19" s="644"/>
      <c r="Y19" s="357"/>
    </row>
    <row r="20" spans="1:25" ht="22.2">
      <c r="A20">
        <v>7</v>
      </c>
      <c r="B20" s="79"/>
      <c r="C20" s="57" t="str">
        <f t="shared" si="2"/>
        <v/>
      </c>
      <c r="D20" s="483"/>
      <c r="E20" s="484"/>
      <c r="F20" s="485"/>
      <c r="G20" s="485"/>
      <c r="H20" s="485"/>
      <c r="I20" s="485"/>
      <c r="J20" s="485"/>
      <c r="K20" s="486" t="str">
        <f t="shared" si="1"/>
        <v/>
      </c>
      <c r="L20" s="22"/>
      <c r="N20" s="1076"/>
      <c r="O20" s="1076"/>
      <c r="P20" s="1076"/>
      <c r="Q20" s="1076"/>
      <c r="R20" s="1076"/>
      <c r="S20" s="1076"/>
      <c r="T20" s="1076"/>
      <c r="U20" s="1076"/>
      <c r="V20" s="1076"/>
      <c r="W20" s="1076"/>
      <c r="X20" s="644"/>
      <c r="Y20" s="357"/>
    </row>
    <row r="21" spans="1:25" ht="22.2">
      <c r="A21">
        <v>8</v>
      </c>
      <c r="B21" s="79"/>
      <c r="C21" s="57" t="str">
        <f t="shared" si="2"/>
        <v/>
      </c>
      <c r="D21" s="483"/>
      <c r="E21" s="484"/>
      <c r="F21" s="485"/>
      <c r="G21" s="485"/>
      <c r="H21" s="485"/>
      <c r="I21" s="485"/>
      <c r="J21" s="485"/>
      <c r="K21" s="486" t="str">
        <f t="shared" si="1"/>
        <v/>
      </c>
      <c r="L21" s="22"/>
      <c r="N21" s="1076"/>
      <c r="O21" s="1076"/>
      <c r="P21" s="1076"/>
      <c r="Q21" s="1076"/>
      <c r="R21" s="1076"/>
      <c r="S21" s="1076"/>
      <c r="T21" s="1076"/>
      <c r="U21" s="1076"/>
      <c r="V21" s="1076"/>
      <c r="W21" s="1076"/>
      <c r="X21" s="644"/>
      <c r="Y21" s="357"/>
    </row>
    <row r="22" spans="1:25" ht="22.2">
      <c r="A22">
        <v>9</v>
      </c>
      <c r="B22" s="79"/>
      <c r="C22" s="57" t="str">
        <f t="shared" si="2"/>
        <v/>
      </c>
      <c r="D22" s="483"/>
      <c r="E22" s="484"/>
      <c r="F22" s="485"/>
      <c r="G22" s="485"/>
      <c r="H22" s="485"/>
      <c r="I22" s="485"/>
      <c r="J22" s="485"/>
      <c r="K22" s="486" t="str">
        <f t="shared" si="1"/>
        <v/>
      </c>
      <c r="L22" s="22"/>
      <c r="N22" s="1076"/>
      <c r="O22" s="1076"/>
      <c r="P22" s="1076"/>
      <c r="Q22" s="1076"/>
      <c r="R22" s="1076"/>
      <c r="S22" s="1076"/>
      <c r="T22" s="1076"/>
      <c r="U22" s="1076"/>
      <c r="V22" s="1076"/>
      <c r="W22" s="1076"/>
      <c r="X22" s="644"/>
      <c r="Y22" s="357"/>
    </row>
    <row r="23" spans="1:25" ht="22.2">
      <c r="A23">
        <v>10</v>
      </c>
      <c r="B23" s="79"/>
      <c r="C23" s="57" t="str">
        <f t="shared" si="2"/>
        <v/>
      </c>
      <c r="D23" s="483"/>
      <c r="E23" s="484"/>
      <c r="F23" s="485"/>
      <c r="G23" s="485"/>
      <c r="H23" s="485"/>
      <c r="I23" s="485"/>
      <c r="J23" s="485"/>
      <c r="K23" s="486" t="str">
        <f t="shared" si="1"/>
        <v/>
      </c>
      <c r="L23" s="22"/>
      <c r="N23" s="1076"/>
      <c r="O23" s="1076"/>
      <c r="P23" s="1076"/>
      <c r="Q23" s="1076"/>
      <c r="R23" s="1076"/>
      <c r="S23" s="1076"/>
      <c r="T23" s="1076"/>
      <c r="U23" s="1076"/>
      <c r="V23" s="1076"/>
      <c r="W23" s="1076"/>
      <c r="X23" s="644"/>
      <c r="Y23" s="357"/>
    </row>
    <row r="24" spans="1:25" ht="22.2">
      <c r="A24">
        <v>11</v>
      </c>
      <c r="B24" s="79"/>
      <c r="C24" s="57" t="str">
        <f t="shared" si="2"/>
        <v/>
      </c>
      <c r="D24" s="483"/>
      <c r="E24" s="484"/>
      <c r="F24" s="485"/>
      <c r="G24" s="485"/>
      <c r="H24" s="485"/>
      <c r="I24" s="485"/>
      <c r="J24" s="485"/>
      <c r="K24" s="486" t="str">
        <f t="shared" si="1"/>
        <v/>
      </c>
      <c r="L24" s="22"/>
      <c r="N24" s="1076"/>
      <c r="O24" s="1076"/>
      <c r="P24" s="1076"/>
      <c r="Q24" s="1076"/>
      <c r="R24" s="1076"/>
      <c r="S24" s="1076"/>
      <c r="T24" s="1076"/>
      <c r="U24" s="1076"/>
      <c r="V24" s="1076"/>
      <c r="W24" s="1076"/>
      <c r="X24" s="644"/>
    </row>
    <row r="25" spans="1:25" ht="22.2">
      <c r="A25">
        <v>12</v>
      </c>
      <c r="B25" s="79"/>
      <c r="C25" s="57" t="str">
        <f t="shared" si="2"/>
        <v/>
      </c>
      <c r="D25" s="483"/>
      <c r="E25" s="484"/>
      <c r="F25" s="485"/>
      <c r="G25" s="485"/>
      <c r="H25" s="485"/>
      <c r="I25" s="485"/>
      <c r="J25" s="485"/>
      <c r="K25" s="486" t="str">
        <f t="shared" si="1"/>
        <v/>
      </c>
      <c r="L25" s="22"/>
      <c r="N25" s="1076"/>
      <c r="O25" s="1076"/>
      <c r="P25" s="1076"/>
      <c r="Q25" s="1076"/>
      <c r="R25" s="1076"/>
      <c r="S25" s="1076"/>
      <c r="T25" s="1076"/>
      <c r="U25" s="1076"/>
      <c r="V25" s="1076"/>
      <c r="W25" s="1076"/>
      <c r="X25" s="644"/>
    </row>
    <row r="26" spans="1:25" ht="22.2">
      <c r="A26">
        <v>13</v>
      </c>
      <c r="B26" s="79"/>
      <c r="C26" s="57" t="str">
        <f t="shared" si="2"/>
        <v/>
      </c>
      <c r="D26" s="483"/>
      <c r="E26" s="484"/>
      <c r="F26" s="485"/>
      <c r="G26" s="485"/>
      <c r="H26" s="485"/>
      <c r="I26" s="485"/>
      <c r="J26" s="485"/>
      <c r="K26" s="486" t="str">
        <f t="shared" si="1"/>
        <v/>
      </c>
      <c r="L26" s="22"/>
      <c r="N26" s="1076"/>
      <c r="O26" s="1076"/>
      <c r="P26" s="1076"/>
      <c r="Q26" s="1076"/>
      <c r="R26" s="1076"/>
      <c r="S26" s="1076"/>
      <c r="T26" s="1076"/>
      <c r="U26" s="1076"/>
      <c r="V26" s="1076"/>
      <c r="W26" s="1076"/>
      <c r="X26" s="644"/>
    </row>
    <row r="27" spans="1:25" ht="22.2">
      <c r="A27">
        <v>14</v>
      </c>
      <c r="B27" s="79"/>
      <c r="C27" s="57" t="str">
        <f t="shared" si="2"/>
        <v/>
      </c>
      <c r="D27" s="483"/>
      <c r="E27" s="484"/>
      <c r="F27" s="485"/>
      <c r="G27" s="485"/>
      <c r="H27" s="485"/>
      <c r="I27" s="485"/>
      <c r="J27" s="485"/>
      <c r="K27" s="486" t="str">
        <f t="shared" si="1"/>
        <v/>
      </c>
      <c r="L27" s="22"/>
      <c r="N27" s="1076"/>
      <c r="O27" s="1076"/>
      <c r="P27" s="1076"/>
      <c r="Q27" s="1076"/>
      <c r="R27" s="1076"/>
      <c r="S27" s="1076"/>
      <c r="T27" s="1076"/>
      <c r="U27" s="1076"/>
      <c r="V27" s="1076"/>
      <c r="W27" s="1076"/>
      <c r="X27" s="644"/>
    </row>
    <row r="28" spans="1:25" ht="22.2">
      <c r="A28">
        <v>15</v>
      </c>
      <c r="B28" s="79"/>
      <c r="C28" s="57" t="str">
        <f t="shared" si="2"/>
        <v/>
      </c>
      <c r="D28" s="483"/>
      <c r="E28" s="484"/>
      <c r="F28" s="485"/>
      <c r="G28" s="485"/>
      <c r="H28" s="485"/>
      <c r="I28" s="485"/>
      <c r="J28" s="485"/>
      <c r="K28" s="486" t="str">
        <f t="shared" si="1"/>
        <v/>
      </c>
      <c r="L28" s="22"/>
      <c r="N28" s="1076"/>
      <c r="O28" s="1076"/>
      <c r="P28" s="1076"/>
      <c r="Q28" s="1076"/>
      <c r="R28" s="1076"/>
      <c r="S28" s="1076"/>
      <c r="T28" s="1076"/>
      <c r="U28" s="1076"/>
      <c r="V28" s="1076"/>
      <c r="W28" s="1076"/>
      <c r="X28" s="644"/>
    </row>
    <row r="29" spans="1:25" ht="22.2">
      <c r="A29">
        <v>16</v>
      </c>
      <c r="B29" s="79"/>
      <c r="C29" s="57" t="str">
        <f t="shared" si="2"/>
        <v/>
      </c>
      <c r="D29" s="483"/>
      <c r="E29" s="484"/>
      <c r="F29" s="485"/>
      <c r="G29" s="485"/>
      <c r="H29" s="485"/>
      <c r="I29" s="485"/>
      <c r="J29" s="485"/>
      <c r="K29" s="486" t="str">
        <f t="shared" si="1"/>
        <v/>
      </c>
      <c r="L29" s="22"/>
      <c r="N29" s="1076"/>
      <c r="O29" s="1076"/>
      <c r="P29" s="1076"/>
      <c r="Q29" s="1076"/>
      <c r="R29" s="1076"/>
      <c r="S29" s="1076"/>
      <c r="T29" s="1076"/>
      <c r="U29" s="1076"/>
      <c r="V29" s="1076"/>
      <c r="W29" s="1076"/>
      <c r="X29" s="644"/>
    </row>
    <row r="30" spans="1:25" ht="22.2">
      <c r="A30">
        <v>17</v>
      </c>
      <c r="B30" s="79"/>
      <c r="C30" s="57" t="str">
        <f t="shared" si="2"/>
        <v/>
      </c>
      <c r="D30" s="483"/>
      <c r="E30" s="484"/>
      <c r="F30" s="485"/>
      <c r="G30" s="485"/>
      <c r="H30" s="485"/>
      <c r="I30" s="485"/>
      <c r="J30" s="485"/>
      <c r="K30" s="486" t="str">
        <f t="shared" si="1"/>
        <v/>
      </c>
      <c r="L30" s="23"/>
      <c r="N30" s="1076"/>
      <c r="O30" s="1076"/>
      <c r="P30" s="1076"/>
      <c r="Q30" s="1076"/>
      <c r="R30" s="1076"/>
      <c r="S30" s="1076"/>
      <c r="T30" s="1076"/>
      <c r="U30" s="1076"/>
      <c r="V30" s="1076"/>
      <c r="W30" s="1076"/>
      <c r="X30" s="644"/>
    </row>
    <row r="31" spans="1:25" ht="22.2">
      <c r="A31">
        <v>18</v>
      </c>
      <c r="B31" s="79"/>
      <c r="C31" s="57" t="str">
        <f t="shared" si="2"/>
        <v/>
      </c>
      <c r="D31" s="483"/>
      <c r="E31" s="484"/>
      <c r="F31" s="485"/>
      <c r="G31" s="485"/>
      <c r="H31" s="485"/>
      <c r="I31" s="485"/>
      <c r="J31" s="485"/>
      <c r="K31" s="486" t="str">
        <f t="shared" si="1"/>
        <v/>
      </c>
      <c r="L31" s="23"/>
      <c r="N31" s="1076"/>
      <c r="O31" s="1076"/>
      <c r="P31" s="1076"/>
      <c r="Q31" s="1076"/>
      <c r="R31" s="1076"/>
      <c r="S31" s="1076"/>
      <c r="T31" s="1076"/>
      <c r="U31" s="1076"/>
      <c r="V31" s="1076"/>
      <c r="W31" s="1076"/>
      <c r="X31" s="644"/>
    </row>
    <row r="32" spans="1:25" ht="22.2">
      <c r="A32">
        <v>19</v>
      </c>
      <c r="B32" s="79"/>
      <c r="C32" s="57" t="str">
        <f t="shared" si="2"/>
        <v/>
      </c>
      <c r="D32" s="483"/>
      <c r="E32" s="484"/>
      <c r="F32" s="485"/>
      <c r="G32" s="485"/>
      <c r="H32" s="485"/>
      <c r="I32" s="485"/>
      <c r="J32" s="485"/>
      <c r="K32" s="486" t="str">
        <f t="shared" si="1"/>
        <v/>
      </c>
      <c r="L32" s="23"/>
      <c r="N32" s="1076"/>
      <c r="O32" s="1076"/>
      <c r="P32" s="1076"/>
      <c r="Q32" s="1076"/>
      <c r="R32" s="1076"/>
      <c r="S32" s="1076"/>
      <c r="T32" s="1076"/>
      <c r="U32" s="1076"/>
      <c r="V32" s="1076"/>
      <c r="W32" s="1076"/>
      <c r="X32" s="644"/>
    </row>
    <row r="33" spans="1:24" ht="22.8" thickBot="1">
      <c r="A33">
        <v>20</v>
      </c>
      <c r="B33" s="80"/>
      <c r="C33" s="57" t="str">
        <f t="shared" si="2"/>
        <v/>
      </c>
      <c r="D33" s="487"/>
      <c r="E33" s="488"/>
      <c r="F33" s="485"/>
      <c r="G33" s="489"/>
      <c r="H33" s="489"/>
      <c r="I33" s="489"/>
      <c r="J33" s="489"/>
      <c r="K33" s="490" t="str">
        <f>IF(ISNUMBER(F33),(PRODUCT(F33,G33,I33)),"")</f>
        <v/>
      </c>
      <c r="L33" s="24"/>
      <c r="N33" s="1076"/>
      <c r="O33" s="1076"/>
      <c r="P33" s="1076"/>
      <c r="Q33" s="1076"/>
      <c r="R33" s="1076"/>
      <c r="S33" s="1076"/>
      <c r="T33" s="1076"/>
      <c r="U33" s="1076"/>
      <c r="V33" s="1076"/>
      <c r="W33" s="1076"/>
      <c r="X33" s="644"/>
    </row>
    <row r="34" spans="1:24" ht="22.8" thickBot="1">
      <c r="A34" s="44"/>
      <c r="B34" s="77"/>
      <c r="C34" s="52" t="s">
        <v>245</v>
      </c>
      <c r="D34" s="45" t="s">
        <v>255</v>
      </c>
      <c r="E34" s="47" t="s">
        <v>229</v>
      </c>
      <c r="F34" s="48" t="s">
        <v>141</v>
      </c>
      <c r="G34" s="49" t="s">
        <v>631</v>
      </c>
      <c r="H34" s="50" t="s">
        <v>632</v>
      </c>
      <c r="I34" s="49" t="s">
        <v>633</v>
      </c>
      <c r="J34" s="50" t="s">
        <v>630</v>
      </c>
      <c r="K34" s="48" t="s">
        <v>118</v>
      </c>
      <c r="L34" s="51" t="s">
        <v>244</v>
      </c>
    </row>
    <row r="35" spans="1:24" s="639" customFormat="1" ht="26.4">
      <c r="A35" s="351"/>
      <c r="B35" s="46" t="str">
        <f>IF($E$8=C35,$D$8,IF($E$9=C35,$D$9,IF($E$10=C35,$D$10,"")))</f>
        <v/>
      </c>
      <c r="C35" s="55" t="s">
        <v>40</v>
      </c>
      <c r="D35" s="640"/>
      <c r="E35" s="634"/>
      <c r="F35" s="636"/>
      <c r="G35" s="636"/>
      <c r="H35" s="636"/>
      <c r="I35" s="636"/>
      <c r="J35" s="636"/>
      <c r="K35" s="641"/>
      <c r="L35" s="53">
        <f>ROUNDDOWN((SUM(K36:K55)),-3)/1000</f>
        <v>0</v>
      </c>
    </row>
    <row r="36" spans="1:24" ht="19.8">
      <c r="A36">
        <v>1</v>
      </c>
      <c r="B36" s="79"/>
      <c r="C36" s="57" t="str">
        <f>IF(D36="","",".")</f>
        <v/>
      </c>
      <c r="D36" s="479"/>
      <c r="E36" s="480"/>
      <c r="F36" s="481"/>
      <c r="G36" s="481"/>
      <c r="H36" s="481"/>
      <c r="I36" s="481"/>
      <c r="J36" s="481"/>
      <c r="K36" s="482" t="str">
        <f t="shared" ref="K36:K55" si="3">IF(ISNUMBER(F36),(PRODUCT(F36,G36,I36)),"")</f>
        <v/>
      </c>
      <c r="L36" s="22"/>
    </row>
    <row r="37" spans="1:24" ht="19.8">
      <c r="A37">
        <v>2</v>
      </c>
      <c r="B37" s="79"/>
      <c r="C37" s="57" t="str">
        <f t="shared" ref="C37:C55" si="4">IF(D37="","",".")</f>
        <v/>
      </c>
      <c r="D37" s="483"/>
      <c r="E37" s="484"/>
      <c r="F37" s="485"/>
      <c r="G37" s="485"/>
      <c r="H37" s="485"/>
      <c r="I37" s="485"/>
      <c r="J37" s="485"/>
      <c r="K37" s="486" t="str">
        <f t="shared" si="3"/>
        <v/>
      </c>
      <c r="L37" s="22"/>
    </row>
    <row r="38" spans="1:24" ht="19.8">
      <c r="A38">
        <v>3</v>
      </c>
      <c r="B38" s="79"/>
      <c r="C38" s="57" t="str">
        <f t="shared" si="4"/>
        <v/>
      </c>
      <c r="D38" s="483"/>
      <c r="E38" s="484"/>
      <c r="F38" s="485"/>
      <c r="G38" s="485"/>
      <c r="H38" s="485"/>
      <c r="I38" s="485"/>
      <c r="J38" s="485"/>
      <c r="K38" s="486" t="str">
        <f t="shared" si="3"/>
        <v/>
      </c>
      <c r="L38" s="22"/>
    </row>
    <row r="39" spans="1:24" ht="19.8">
      <c r="A39">
        <v>4</v>
      </c>
      <c r="B39" s="79"/>
      <c r="C39" s="57" t="str">
        <f t="shared" si="4"/>
        <v/>
      </c>
      <c r="D39" s="483"/>
      <c r="E39" s="484"/>
      <c r="F39" s="485"/>
      <c r="G39" s="485"/>
      <c r="H39" s="485"/>
      <c r="I39" s="485"/>
      <c r="J39" s="485"/>
      <c r="K39" s="486" t="str">
        <f t="shared" si="3"/>
        <v/>
      </c>
      <c r="L39" s="22"/>
    </row>
    <row r="40" spans="1:24" ht="19.8">
      <c r="A40">
        <v>5</v>
      </c>
      <c r="B40" s="79"/>
      <c r="C40" s="57" t="str">
        <f t="shared" si="4"/>
        <v/>
      </c>
      <c r="D40" s="483"/>
      <c r="E40" s="484"/>
      <c r="F40" s="485"/>
      <c r="G40" s="485"/>
      <c r="H40" s="485"/>
      <c r="I40" s="485"/>
      <c r="J40" s="485"/>
      <c r="K40" s="486" t="str">
        <f t="shared" si="3"/>
        <v/>
      </c>
      <c r="L40" s="22"/>
    </row>
    <row r="41" spans="1:24" ht="19.8">
      <c r="A41">
        <v>6</v>
      </c>
      <c r="B41" s="79"/>
      <c r="C41" s="57" t="str">
        <f t="shared" si="4"/>
        <v/>
      </c>
      <c r="D41" s="483"/>
      <c r="E41" s="484"/>
      <c r="F41" s="485"/>
      <c r="G41" s="485"/>
      <c r="H41" s="485"/>
      <c r="I41" s="485"/>
      <c r="J41" s="485"/>
      <c r="K41" s="486" t="str">
        <f t="shared" si="3"/>
        <v/>
      </c>
      <c r="L41" s="22"/>
    </row>
    <row r="42" spans="1:24" ht="19.8">
      <c r="A42">
        <v>7</v>
      </c>
      <c r="B42" s="79"/>
      <c r="C42" s="57" t="str">
        <f t="shared" si="4"/>
        <v/>
      </c>
      <c r="D42" s="483"/>
      <c r="E42" s="484"/>
      <c r="F42" s="485"/>
      <c r="G42" s="485"/>
      <c r="H42" s="485"/>
      <c r="I42" s="485"/>
      <c r="J42" s="485"/>
      <c r="K42" s="486" t="str">
        <f t="shared" si="3"/>
        <v/>
      </c>
      <c r="L42" s="22"/>
    </row>
    <row r="43" spans="1:24" ht="19.8">
      <c r="A43">
        <v>8</v>
      </c>
      <c r="B43" s="79"/>
      <c r="C43" s="57" t="str">
        <f t="shared" si="4"/>
        <v/>
      </c>
      <c r="D43" s="483"/>
      <c r="E43" s="484"/>
      <c r="F43" s="485"/>
      <c r="G43" s="485"/>
      <c r="H43" s="485"/>
      <c r="I43" s="485"/>
      <c r="J43" s="485"/>
      <c r="K43" s="486" t="str">
        <f t="shared" si="3"/>
        <v/>
      </c>
      <c r="L43" s="22"/>
    </row>
    <row r="44" spans="1:24" ht="19.8">
      <c r="A44">
        <v>9</v>
      </c>
      <c r="B44" s="79"/>
      <c r="C44" s="57" t="str">
        <f t="shared" si="4"/>
        <v/>
      </c>
      <c r="D44" s="483"/>
      <c r="E44" s="484"/>
      <c r="F44" s="485"/>
      <c r="G44" s="485"/>
      <c r="H44" s="485"/>
      <c r="I44" s="485"/>
      <c r="J44" s="485"/>
      <c r="K44" s="486" t="str">
        <f t="shared" si="3"/>
        <v/>
      </c>
      <c r="L44" s="22"/>
    </row>
    <row r="45" spans="1:24" ht="19.8">
      <c r="A45">
        <v>10</v>
      </c>
      <c r="B45" s="79"/>
      <c r="C45" s="57" t="str">
        <f t="shared" si="4"/>
        <v/>
      </c>
      <c r="D45" s="483"/>
      <c r="E45" s="484"/>
      <c r="F45" s="485"/>
      <c r="G45" s="485"/>
      <c r="H45" s="485"/>
      <c r="I45" s="485"/>
      <c r="J45" s="485"/>
      <c r="K45" s="486" t="str">
        <f t="shared" si="3"/>
        <v/>
      </c>
      <c r="L45" s="22"/>
    </row>
    <row r="46" spans="1:24" ht="19.8">
      <c r="A46">
        <v>11</v>
      </c>
      <c r="B46" s="79"/>
      <c r="C46" s="57" t="str">
        <f t="shared" si="4"/>
        <v/>
      </c>
      <c r="D46" s="483"/>
      <c r="E46" s="484"/>
      <c r="F46" s="485"/>
      <c r="G46" s="485"/>
      <c r="H46" s="485"/>
      <c r="I46" s="485"/>
      <c r="J46" s="485"/>
      <c r="K46" s="486" t="str">
        <f t="shared" si="3"/>
        <v/>
      </c>
      <c r="L46" s="22"/>
    </row>
    <row r="47" spans="1:24" ht="19.8">
      <c r="A47">
        <v>12</v>
      </c>
      <c r="B47" s="79"/>
      <c r="C47" s="57" t="str">
        <f t="shared" si="4"/>
        <v/>
      </c>
      <c r="D47" s="483"/>
      <c r="E47" s="484"/>
      <c r="F47" s="485"/>
      <c r="G47" s="485"/>
      <c r="H47" s="485"/>
      <c r="I47" s="485"/>
      <c r="J47" s="485"/>
      <c r="K47" s="486" t="str">
        <f t="shared" ref="K47:K51" si="5">IF(ISNUMBER(F47),(PRODUCT(F47,G47,I47)),"")</f>
        <v/>
      </c>
      <c r="L47" s="22"/>
    </row>
    <row r="48" spans="1:24" ht="19.8">
      <c r="A48">
        <v>13</v>
      </c>
      <c r="B48" s="79"/>
      <c r="C48" s="57" t="str">
        <f t="shared" si="4"/>
        <v/>
      </c>
      <c r="D48" s="483"/>
      <c r="E48" s="484"/>
      <c r="F48" s="485"/>
      <c r="G48" s="485"/>
      <c r="H48" s="485"/>
      <c r="I48" s="485"/>
      <c r="J48" s="485"/>
      <c r="K48" s="486" t="str">
        <f t="shared" si="5"/>
        <v/>
      </c>
      <c r="L48" s="22"/>
    </row>
    <row r="49" spans="1:12" ht="19.8">
      <c r="A49">
        <v>14</v>
      </c>
      <c r="B49" s="79"/>
      <c r="C49" s="57" t="str">
        <f t="shared" si="4"/>
        <v/>
      </c>
      <c r="D49" s="483"/>
      <c r="E49" s="484"/>
      <c r="F49" s="485"/>
      <c r="G49" s="485"/>
      <c r="H49" s="485"/>
      <c r="I49" s="485"/>
      <c r="J49" s="485"/>
      <c r="K49" s="486" t="str">
        <f t="shared" si="5"/>
        <v/>
      </c>
      <c r="L49" s="22"/>
    </row>
    <row r="50" spans="1:12" ht="19.8">
      <c r="A50">
        <v>15</v>
      </c>
      <c r="B50" s="79"/>
      <c r="C50" s="57" t="str">
        <f t="shared" si="4"/>
        <v/>
      </c>
      <c r="D50" s="483"/>
      <c r="E50" s="484"/>
      <c r="F50" s="485"/>
      <c r="G50" s="485"/>
      <c r="H50" s="485"/>
      <c r="I50" s="485"/>
      <c r="J50" s="485"/>
      <c r="K50" s="486" t="str">
        <f t="shared" si="5"/>
        <v/>
      </c>
      <c r="L50" s="22"/>
    </row>
    <row r="51" spans="1:12" ht="19.8">
      <c r="A51">
        <v>16</v>
      </c>
      <c r="B51" s="79"/>
      <c r="C51" s="57" t="str">
        <f t="shared" si="4"/>
        <v/>
      </c>
      <c r="D51" s="483"/>
      <c r="E51" s="484"/>
      <c r="F51" s="485"/>
      <c r="G51" s="485"/>
      <c r="H51" s="485"/>
      <c r="I51" s="485"/>
      <c r="J51" s="485"/>
      <c r="K51" s="486" t="str">
        <f t="shared" si="5"/>
        <v/>
      </c>
      <c r="L51" s="22"/>
    </row>
    <row r="52" spans="1:12" ht="19.8">
      <c r="A52">
        <v>17</v>
      </c>
      <c r="B52" s="79"/>
      <c r="C52" s="57" t="str">
        <f t="shared" si="4"/>
        <v/>
      </c>
      <c r="D52" s="483"/>
      <c r="E52" s="484"/>
      <c r="F52" s="485"/>
      <c r="G52" s="485"/>
      <c r="H52" s="485"/>
      <c r="I52" s="485"/>
      <c r="J52" s="485"/>
      <c r="K52" s="486" t="str">
        <f t="shared" si="3"/>
        <v/>
      </c>
      <c r="L52" s="23"/>
    </row>
    <row r="53" spans="1:12" ht="19.8">
      <c r="A53">
        <v>18</v>
      </c>
      <c r="B53" s="79"/>
      <c r="C53" s="57" t="str">
        <f t="shared" si="4"/>
        <v/>
      </c>
      <c r="D53" s="483"/>
      <c r="E53" s="484"/>
      <c r="F53" s="485"/>
      <c r="G53" s="485"/>
      <c r="H53" s="485"/>
      <c r="I53" s="485"/>
      <c r="J53" s="485"/>
      <c r="K53" s="486" t="str">
        <f t="shared" si="3"/>
        <v/>
      </c>
      <c r="L53" s="23"/>
    </row>
    <row r="54" spans="1:12" ht="19.8">
      <c r="A54">
        <v>19</v>
      </c>
      <c r="B54" s="79"/>
      <c r="C54" s="57" t="str">
        <f t="shared" si="4"/>
        <v/>
      </c>
      <c r="D54" s="483"/>
      <c r="E54" s="484"/>
      <c r="F54" s="485"/>
      <c r="G54" s="485"/>
      <c r="H54" s="485"/>
      <c r="I54" s="485"/>
      <c r="J54" s="485"/>
      <c r="K54" s="486" t="str">
        <f t="shared" si="3"/>
        <v/>
      </c>
      <c r="L54" s="23"/>
    </row>
    <row r="55" spans="1:12" ht="20.399999999999999" thickBot="1">
      <c r="A55">
        <v>20</v>
      </c>
      <c r="B55" s="80"/>
      <c r="C55" s="58" t="str">
        <f t="shared" si="4"/>
        <v/>
      </c>
      <c r="D55" s="487"/>
      <c r="E55" s="488"/>
      <c r="F55" s="489"/>
      <c r="G55" s="489"/>
      <c r="H55" s="489"/>
      <c r="I55" s="489"/>
      <c r="J55" s="489"/>
      <c r="K55" s="490" t="str">
        <f t="shared" si="3"/>
        <v/>
      </c>
      <c r="L55" s="24"/>
    </row>
    <row r="56" spans="1:12" ht="22.8" thickBot="1">
      <c r="A56" s="44"/>
      <c r="B56" s="77"/>
      <c r="C56" s="52" t="s">
        <v>245</v>
      </c>
      <c r="D56" s="45" t="s">
        <v>255</v>
      </c>
      <c r="E56" s="47" t="s">
        <v>229</v>
      </c>
      <c r="F56" s="48" t="s">
        <v>141</v>
      </c>
      <c r="G56" s="49" t="s">
        <v>631</v>
      </c>
      <c r="H56" s="50" t="s">
        <v>632</v>
      </c>
      <c r="I56" s="49" t="s">
        <v>633</v>
      </c>
      <c r="J56" s="50" t="s">
        <v>630</v>
      </c>
      <c r="K56" s="48" t="s">
        <v>118</v>
      </c>
      <c r="L56" s="51" t="s">
        <v>244</v>
      </c>
    </row>
    <row r="57" spans="1:12" s="639" customFormat="1" ht="26.4">
      <c r="A57" s="351"/>
      <c r="B57" s="46" t="str">
        <f t="shared" ref="B57" si="6">IF($E$8=C57,$D$8,IF($E$9=C57,$D$9,IF($E$10=C57,$D$10,"")))</f>
        <v/>
      </c>
      <c r="C57" s="56" t="s">
        <v>50</v>
      </c>
      <c r="D57" s="642"/>
      <c r="E57" s="634"/>
      <c r="F57" s="636"/>
      <c r="G57" s="636"/>
      <c r="H57" s="636"/>
      <c r="I57" s="636"/>
      <c r="J57" s="636"/>
      <c r="K57" s="641"/>
      <c r="L57" s="53">
        <f>ROUNDDOWN((SUM(K58:K77)),-3)/1000</f>
        <v>0</v>
      </c>
    </row>
    <row r="58" spans="1:12" ht="19.8">
      <c r="A58">
        <v>1</v>
      </c>
      <c r="B58" s="79"/>
      <c r="C58" s="57" t="str">
        <f>IF(D58="","",".")</f>
        <v/>
      </c>
      <c r="D58" s="479"/>
      <c r="E58" s="480"/>
      <c r="F58" s="481"/>
      <c r="G58" s="481"/>
      <c r="H58" s="481"/>
      <c r="I58" s="481"/>
      <c r="J58" s="481"/>
      <c r="K58" s="482" t="str">
        <f>IF(ISNUMBER(F58),(PRODUCT(F58,G58,I58)),"")</f>
        <v/>
      </c>
      <c r="L58" s="22"/>
    </row>
    <row r="59" spans="1:12" ht="19.8">
      <c r="A59">
        <v>2</v>
      </c>
      <c r="B59" s="79"/>
      <c r="C59" s="57" t="str">
        <f t="shared" ref="C59:C77" si="7">IF(D59="","",".")</f>
        <v/>
      </c>
      <c r="D59" s="483"/>
      <c r="E59" s="484"/>
      <c r="F59" s="485"/>
      <c r="G59" s="485"/>
      <c r="H59" s="485"/>
      <c r="I59" s="485"/>
      <c r="J59" s="485"/>
      <c r="K59" s="486" t="str">
        <f t="shared" ref="K59:K77" si="8">IF(ISNUMBER(F59),(PRODUCT(F59,G59,I59)),"")</f>
        <v/>
      </c>
      <c r="L59" s="22"/>
    </row>
    <row r="60" spans="1:12" ht="19.8">
      <c r="A60">
        <v>3</v>
      </c>
      <c r="B60" s="79"/>
      <c r="C60" s="57" t="str">
        <f t="shared" si="7"/>
        <v/>
      </c>
      <c r="D60" s="483"/>
      <c r="E60" s="484"/>
      <c r="F60" s="485"/>
      <c r="G60" s="485"/>
      <c r="H60" s="485"/>
      <c r="I60" s="485"/>
      <c r="J60" s="485"/>
      <c r="K60" s="486" t="str">
        <f t="shared" si="8"/>
        <v/>
      </c>
      <c r="L60" s="22"/>
    </row>
    <row r="61" spans="1:12" ht="19.8">
      <c r="A61">
        <v>4</v>
      </c>
      <c r="B61" s="79"/>
      <c r="C61" s="57" t="str">
        <f t="shared" si="7"/>
        <v/>
      </c>
      <c r="D61" s="483"/>
      <c r="E61" s="484"/>
      <c r="F61" s="485"/>
      <c r="G61" s="485"/>
      <c r="H61" s="485"/>
      <c r="I61" s="485"/>
      <c r="J61" s="485"/>
      <c r="K61" s="486" t="str">
        <f t="shared" si="8"/>
        <v/>
      </c>
      <c r="L61" s="22"/>
    </row>
    <row r="62" spans="1:12" ht="19.8">
      <c r="A62">
        <v>5</v>
      </c>
      <c r="B62" s="79"/>
      <c r="C62" s="57" t="str">
        <f t="shared" si="7"/>
        <v/>
      </c>
      <c r="D62" s="483"/>
      <c r="E62" s="484"/>
      <c r="F62" s="485"/>
      <c r="G62" s="485"/>
      <c r="H62" s="485"/>
      <c r="I62" s="485"/>
      <c r="J62" s="485"/>
      <c r="K62" s="486" t="str">
        <f t="shared" si="8"/>
        <v/>
      </c>
      <c r="L62" s="22"/>
    </row>
    <row r="63" spans="1:12" ht="19.8">
      <c r="A63">
        <v>6</v>
      </c>
      <c r="B63" s="79"/>
      <c r="C63" s="57" t="str">
        <f t="shared" si="7"/>
        <v/>
      </c>
      <c r="D63" s="483"/>
      <c r="E63" s="484"/>
      <c r="F63" s="485"/>
      <c r="G63" s="485"/>
      <c r="H63" s="485"/>
      <c r="I63" s="485"/>
      <c r="J63" s="485"/>
      <c r="K63" s="486" t="str">
        <f t="shared" si="8"/>
        <v/>
      </c>
      <c r="L63" s="22"/>
    </row>
    <row r="64" spans="1:12" ht="19.8">
      <c r="A64">
        <v>7</v>
      </c>
      <c r="B64" s="79"/>
      <c r="C64" s="57" t="str">
        <f t="shared" si="7"/>
        <v/>
      </c>
      <c r="D64" s="483"/>
      <c r="E64" s="484"/>
      <c r="F64" s="485"/>
      <c r="G64" s="485"/>
      <c r="H64" s="485"/>
      <c r="I64" s="485"/>
      <c r="J64" s="485"/>
      <c r="K64" s="486" t="str">
        <f t="shared" si="8"/>
        <v/>
      </c>
      <c r="L64" s="22"/>
    </row>
    <row r="65" spans="1:12" ht="19.8">
      <c r="A65">
        <v>8</v>
      </c>
      <c r="B65" s="79"/>
      <c r="C65" s="57" t="str">
        <f t="shared" si="7"/>
        <v/>
      </c>
      <c r="D65" s="483"/>
      <c r="E65" s="484"/>
      <c r="F65" s="485"/>
      <c r="G65" s="485"/>
      <c r="H65" s="485"/>
      <c r="I65" s="485"/>
      <c r="J65" s="485"/>
      <c r="K65" s="486" t="str">
        <f t="shared" si="8"/>
        <v/>
      </c>
      <c r="L65" s="22"/>
    </row>
    <row r="66" spans="1:12" ht="19.8">
      <c r="A66">
        <v>9</v>
      </c>
      <c r="B66" s="79"/>
      <c r="C66" s="57" t="str">
        <f t="shared" si="7"/>
        <v/>
      </c>
      <c r="D66" s="483"/>
      <c r="E66" s="484"/>
      <c r="F66" s="485"/>
      <c r="G66" s="485"/>
      <c r="H66" s="485"/>
      <c r="I66" s="485"/>
      <c r="J66" s="485"/>
      <c r="K66" s="486" t="str">
        <f t="shared" si="8"/>
        <v/>
      </c>
      <c r="L66" s="22"/>
    </row>
    <row r="67" spans="1:12" ht="19.8">
      <c r="A67">
        <v>10</v>
      </c>
      <c r="B67" s="79"/>
      <c r="C67" s="57" t="str">
        <f t="shared" si="7"/>
        <v/>
      </c>
      <c r="D67" s="483"/>
      <c r="E67" s="484"/>
      <c r="F67" s="485"/>
      <c r="G67" s="485"/>
      <c r="H67" s="485"/>
      <c r="I67" s="485"/>
      <c r="J67" s="485"/>
      <c r="K67" s="486" t="str">
        <f t="shared" si="8"/>
        <v/>
      </c>
      <c r="L67" s="22"/>
    </row>
    <row r="68" spans="1:12" ht="19.8">
      <c r="A68">
        <v>11</v>
      </c>
      <c r="B68" s="79"/>
      <c r="C68" s="57" t="str">
        <f t="shared" si="7"/>
        <v/>
      </c>
      <c r="D68" s="483"/>
      <c r="E68" s="484"/>
      <c r="F68" s="485"/>
      <c r="G68" s="485"/>
      <c r="H68" s="485"/>
      <c r="I68" s="485"/>
      <c r="J68" s="485"/>
      <c r="K68" s="486" t="str">
        <f t="shared" si="8"/>
        <v/>
      </c>
      <c r="L68" s="22"/>
    </row>
    <row r="69" spans="1:12" ht="19.8">
      <c r="A69">
        <v>12</v>
      </c>
      <c r="B69" s="79"/>
      <c r="C69" s="57" t="str">
        <f t="shared" si="7"/>
        <v/>
      </c>
      <c r="D69" s="483"/>
      <c r="E69" s="484"/>
      <c r="F69" s="485"/>
      <c r="G69" s="485"/>
      <c r="H69" s="485"/>
      <c r="I69" s="485"/>
      <c r="J69" s="485"/>
      <c r="K69" s="486" t="str">
        <f t="shared" si="8"/>
        <v/>
      </c>
      <c r="L69" s="23"/>
    </row>
    <row r="70" spans="1:12" ht="19.8">
      <c r="A70">
        <v>13</v>
      </c>
      <c r="B70" s="79"/>
      <c r="C70" s="57" t="str">
        <f t="shared" si="7"/>
        <v/>
      </c>
      <c r="D70" s="483"/>
      <c r="E70" s="484"/>
      <c r="F70" s="485"/>
      <c r="G70" s="485"/>
      <c r="H70" s="485"/>
      <c r="I70" s="485"/>
      <c r="J70" s="485"/>
      <c r="K70" s="486" t="str">
        <f t="shared" si="8"/>
        <v/>
      </c>
      <c r="L70" s="23"/>
    </row>
    <row r="71" spans="1:12" ht="19.8">
      <c r="A71">
        <v>14</v>
      </c>
      <c r="B71" s="79"/>
      <c r="C71" s="57" t="str">
        <f t="shared" si="7"/>
        <v/>
      </c>
      <c r="D71" s="483"/>
      <c r="E71" s="484"/>
      <c r="F71" s="485"/>
      <c r="G71" s="485"/>
      <c r="H71" s="485"/>
      <c r="I71" s="485"/>
      <c r="J71" s="485"/>
      <c r="K71" s="486" t="str">
        <f t="shared" si="8"/>
        <v/>
      </c>
      <c r="L71" s="22"/>
    </row>
    <row r="72" spans="1:12" ht="19.8">
      <c r="A72">
        <v>15</v>
      </c>
      <c r="B72" s="79"/>
      <c r="C72" s="57" t="str">
        <f t="shared" si="7"/>
        <v/>
      </c>
      <c r="D72" s="483"/>
      <c r="E72" s="484"/>
      <c r="F72" s="485"/>
      <c r="G72" s="485"/>
      <c r="H72" s="485"/>
      <c r="I72" s="485"/>
      <c r="J72" s="485"/>
      <c r="K72" s="486" t="str">
        <f t="shared" si="8"/>
        <v/>
      </c>
      <c r="L72" s="22"/>
    </row>
    <row r="73" spans="1:12" ht="19.8">
      <c r="A73">
        <v>16</v>
      </c>
      <c r="B73" s="79"/>
      <c r="C73" s="57" t="str">
        <f t="shared" si="7"/>
        <v/>
      </c>
      <c r="D73" s="483"/>
      <c r="E73" s="484"/>
      <c r="F73" s="485"/>
      <c r="G73" s="485"/>
      <c r="H73" s="485"/>
      <c r="I73" s="485"/>
      <c r="J73" s="485"/>
      <c r="K73" s="486" t="str">
        <f t="shared" si="8"/>
        <v/>
      </c>
      <c r="L73" s="22"/>
    </row>
    <row r="74" spans="1:12" ht="19.8">
      <c r="A74">
        <v>17</v>
      </c>
      <c r="B74" s="79"/>
      <c r="C74" s="57" t="str">
        <f t="shared" si="7"/>
        <v/>
      </c>
      <c r="D74" s="483"/>
      <c r="E74" s="484"/>
      <c r="F74" s="485"/>
      <c r="G74" s="485"/>
      <c r="H74" s="485"/>
      <c r="I74" s="485"/>
      <c r="J74" s="485"/>
      <c r="K74" s="486" t="str">
        <f t="shared" si="8"/>
        <v/>
      </c>
      <c r="L74" s="22"/>
    </row>
    <row r="75" spans="1:12" ht="19.8">
      <c r="A75">
        <v>18</v>
      </c>
      <c r="B75" s="79"/>
      <c r="C75" s="57" t="str">
        <f t="shared" si="7"/>
        <v/>
      </c>
      <c r="D75" s="483"/>
      <c r="E75" s="484"/>
      <c r="F75" s="485"/>
      <c r="G75" s="485"/>
      <c r="H75" s="485"/>
      <c r="I75" s="485"/>
      <c r="J75" s="485"/>
      <c r="K75" s="486" t="str">
        <f t="shared" si="8"/>
        <v/>
      </c>
      <c r="L75" s="22"/>
    </row>
    <row r="76" spans="1:12" ht="19.8">
      <c r="A76">
        <v>19</v>
      </c>
      <c r="B76" s="79"/>
      <c r="C76" s="57" t="str">
        <f t="shared" si="7"/>
        <v/>
      </c>
      <c r="D76" s="483"/>
      <c r="E76" s="484"/>
      <c r="F76" s="485"/>
      <c r="G76" s="485"/>
      <c r="H76" s="485"/>
      <c r="I76" s="485"/>
      <c r="J76" s="485"/>
      <c r="K76" s="486" t="str">
        <f t="shared" si="8"/>
        <v/>
      </c>
      <c r="L76" s="23"/>
    </row>
    <row r="77" spans="1:12" ht="20.399999999999999" thickBot="1">
      <c r="A77">
        <v>20</v>
      </c>
      <c r="B77" s="80"/>
      <c r="C77" s="58" t="str">
        <f t="shared" si="7"/>
        <v/>
      </c>
      <c r="D77" s="487"/>
      <c r="E77" s="488"/>
      <c r="F77" s="489"/>
      <c r="G77" s="489"/>
      <c r="H77" s="489"/>
      <c r="I77" s="489"/>
      <c r="J77" s="489"/>
      <c r="K77" s="490" t="str">
        <f t="shared" si="8"/>
        <v/>
      </c>
      <c r="L77" s="24"/>
    </row>
    <row r="78" spans="1:12" ht="22.8" thickBot="1">
      <c r="A78" s="44"/>
      <c r="B78" s="77"/>
      <c r="C78" s="52" t="s">
        <v>245</v>
      </c>
      <c r="D78" s="45" t="s">
        <v>255</v>
      </c>
      <c r="E78" s="47" t="s">
        <v>229</v>
      </c>
      <c r="F78" s="48" t="s">
        <v>141</v>
      </c>
      <c r="G78" s="49" t="s">
        <v>631</v>
      </c>
      <c r="H78" s="50" t="s">
        <v>632</v>
      </c>
      <c r="I78" s="49" t="s">
        <v>633</v>
      </c>
      <c r="J78" s="50" t="s">
        <v>630</v>
      </c>
      <c r="K78" s="48" t="s">
        <v>118</v>
      </c>
      <c r="L78" s="51" t="s">
        <v>244</v>
      </c>
    </row>
    <row r="79" spans="1:12" s="639" customFormat="1" ht="26.4">
      <c r="A79" s="351"/>
      <c r="B79" s="46" t="str">
        <f t="shared" ref="B79" si="9">IF($E$8=C79,$D$8,IF($E$9=C79,$D$9,IF($E$10=C79,$D$10,"")))</f>
        <v/>
      </c>
      <c r="C79" s="55" t="s">
        <v>415</v>
      </c>
      <c r="D79" s="640"/>
      <c r="E79" s="634"/>
      <c r="F79" s="636"/>
      <c r="G79" s="636"/>
      <c r="H79" s="636"/>
      <c r="I79" s="636"/>
      <c r="J79" s="636"/>
      <c r="K79" s="641"/>
      <c r="L79" s="53">
        <f>ROUNDDOWN((SUM(K80:K99)),-3)/1000</f>
        <v>0</v>
      </c>
    </row>
    <row r="80" spans="1:12" ht="19.8">
      <c r="A80">
        <v>1</v>
      </c>
      <c r="B80" s="79"/>
      <c r="C80" s="57" t="str">
        <f>IF(D80="","",".")</f>
        <v/>
      </c>
      <c r="D80" s="479"/>
      <c r="E80" s="480"/>
      <c r="F80" s="481"/>
      <c r="G80" s="481"/>
      <c r="H80" s="481"/>
      <c r="I80" s="481"/>
      <c r="J80" s="481"/>
      <c r="K80" s="482" t="str">
        <f>IF(ISNUMBER(F80),(PRODUCT(F80,G80,I80)),"")</f>
        <v/>
      </c>
      <c r="L80" s="22"/>
    </row>
    <row r="81" spans="1:12" ht="19.8">
      <c r="A81">
        <v>2</v>
      </c>
      <c r="B81" s="79"/>
      <c r="C81" s="57" t="str">
        <f t="shared" ref="C81:C99" si="10">IF(D81="","",".")</f>
        <v/>
      </c>
      <c r="D81" s="483"/>
      <c r="E81" s="484"/>
      <c r="F81" s="485"/>
      <c r="G81" s="485"/>
      <c r="H81" s="485"/>
      <c r="I81" s="485"/>
      <c r="J81" s="485"/>
      <c r="K81" s="486" t="str">
        <f t="shared" ref="K81:K99" si="11">IF(ISNUMBER(F81),(PRODUCT(F81,G81,I81)),"")</f>
        <v/>
      </c>
      <c r="L81" s="22"/>
    </row>
    <row r="82" spans="1:12" ht="19.8">
      <c r="A82">
        <v>3</v>
      </c>
      <c r="B82" s="79"/>
      <c r="C82" s="57" t="str">
        <f t="shared" si="10"/>
        <v/>
      </c>
      <c r="D82" s="483"/>
      <c r="E82" s="484"/>
      <c r="F82" s="485"/>
      <c r="G82" s="485"/>
      <c r="H82" s="485"/>
      <c r="I82" s="485"/>
      <c r="J82" s="485"/>
      <c r="K82" s="486" t="str">
        <f t="shared" si="11"/>
        <v/>
      </c>
      <c r="L82" s="22"/>
    </row>
    <row r="83" spans="1:12" ht="19.8">
      <c r="A83">
        <v>4</v>
      </c>
      <c r="B83" s="79"/>
      <c r="C83" s="57" t="str">
        <f t="shared" si="10"/>
        <v/>
      </c>
      <c r="D83" s="483"/>
      <c r="E83" s="484"/>
      <c r="F83" s="485"/>
      <c r="G83" s="485"/>
      <c r="H83" s="485"/>
      <c r="I83" s="485"/>
      <c r="J83" s="485"/>
      <c r="K83" s="486" t="str">
        <f t="shared" si="11"/>
        <v/>
      </c>
      <c r="L83" s="22"/>
    </row>
    <row r="84" spans="1:12" ht="19.8">
      <c r="A84">
        <v>5</v>
      </c>
      <c r="B84" s="79"/>
      <c r="C84" s="57" t="str">
        <f t="shared" si="10"/>
        <v/>
      </c>
      <c r="D84" s="483"/>
      <c r="E84" s="484"/>
      <c r="F84" s="485"/>
      <c r="G84" s="485"/>
      <c r="H84" s="485"/>
      <c r="I84" s="485"/>
      <c r="J84" s="485"/>
      <c r="K84" s="486" t="str">
        <f t="shared" si="11"/>
        <v/>
      </c>
      <c r="L84" s="22"/>
    </row>
    <row r="85" spans="1:12" ht="19.8">
      <c r="A85">
        <v>6</v>
      </c>
      <c r="B85" s="79"/>
      <c r="C85" s="57" t="str">
        <f t="shared" si="10"/>
        <v/>
      </c>
      <c r="D85" s="483"/>
      <c r="E85" s="484"/>
      <c r="F85" s="485"/>
      <c r="G85" s="485"/>
      <c r="H85" s="485"/>
      <c r="I85" s="485"/>
      <c r="J85" s="485"/>
      <c r="K85" s="486" t="str">
        <f t="shared" si="11"/>
        <v/>
      </c>
      <c r="L85" s="22"/>
    </row>
    <row r="86" spans="1:12" ht="19.8">
      <c r="A86">
        <v>7</v>
      </c>
      <c r="B86" s="79"/>
      <c r="C86" s="57" t="str">
        <f t="shared" si="10"/>
        <v/>
      </c>
      <c r="D86" s="483"/>
      <c r="E86" s="484"/>
      <c r="F86" s="485"/>
      <c r="G86" s="485"/>
      <c r="H86" s="485"/>
      <c r="I86" s="485"/>
      <c r="J86" s="485"/>
      <c r="K86" s="486" t="str">
        <f t="shared" si="11"/>
        <v/>
      </c>
      <c r="L86" s="22"/>
    </row>
    <row r="87" spans="1:12" ht="19.8">
      <c r="A87">
        <v>8</v>
      </c>
      <c r="B87" s="79"/>
      <c r="C87" s="57" t="str">
        <f t="shared" si="10"/>
        <v/>
      </c>
      <c r="D87" s="483"/>
      <c r="E87" s="484"/>
      <c r="F87" s="485"/>
      <c r="G87" s="485"/>
      <c r="H87" s="485"/>
      <c r="I87" s="485"/>
      <c r="J87" s="485"/>
      <c r="K87" s="486" t="str">
        <f t="shared" si="11"/>
        <v/>
      </c>
      <c r="L87" s="22"/>
    </row>
    <row r="88" spans="1:12" ht="19.8">
      <c r="A88">
        <v>9</v>
      </c>
      <c r="B88" s="79"/>
      <c r="C88" s="57" t="str">
        <f t="shared" si="10"/>
        <v/>
      </c>
      <c r="D88" s="483"/>
      <c r="E88" s="484"/>
      <c r="F88" s="485"/>
      <c r="G88" s="485"/>
      <c r="H88" s="485"/>
      <c r="I88" s="485"/>
      <c r="J88" s="485"/>
      <c r="K88" s="486" t="str">
        <f t="shared" si="11"/>
        <v/>
      </c>
      <c r="L88" s="22"/>
    </row>
    <row r="89" spans="1:12" ht="19.8">
      <c r="A89">
        <v>10</v>
      </c>
      <c r="B89" s="79"/>
      <c r="C89" s="57" t="str">
        <f t="shared" si="10"/>
        <v/>
      </c>
      <c r="D89" s="483"/>
      <c r="E89" s="484"/>
      <c r="F89" s="485"/>
      <c r="G89" s="485"/>
      <c r="H89" s="485"/>
      <c r="I89" s="485"/>
      <c r="J89" s="485"/>
      <c r="K89" s="486" t="str">
        <f t="shared" si="11"/>
        <v/>
      </c>
      <c r="L89" s="22"/>
    </row>
    <row r="90" spans="1:12" ht="19.8">
      <c r="A90">
        <v>11</v>
      </c>
      <c r="B90" s="79"/>
      <c r="C90" s="57" t="str">
        <f t="shared" si="10"/>
        <v/>
      </c>
      <c r="D90" s="483"/>
      <c r="E90" s="484"/>
      <c r="F90" s="485"/>
      <c r="G90" s="485"/>
      <c r="H90" s="485"/>
      <c r="I90" s="485"/>
      <c r="J90" s="485"/>
      <c r="K90" s="486" t="str">
        <f t="shared" si="11"/>
        <v/>
      </c>
      <c r="L90" s="22"/>
    </row>
    <row r="91" spans="1:12" ht="19.8">
      <c r="A91">
        <v>12</v>
      </c>
      <c r="B91" s="79"/>
      <c r="C91" s="57" t="str">
        <f t="shared" si="10"/>
        <v/>
      </c>
      <c r="D91" s="483"/>
      <c r="E91" s="484"/>
      <c r="F91" s="485"/>
      <c r="G91" s="485"/>
      <c r="H91" s="485"/>
      <c r="I91" s="485"/>
      <c r="J91" s="485"/>
      <c r="K91" s="486" t="str">
        <f t="shared" si="11"/>
        <v/>
      </c>
      <c r="L91" s="23"/>
    </row>
    <row r="92" spans="1:12" ht="19.8">
      <c r="A92">
        <v>13</v>
      </c>
      <c r="B92" s="79"/>
      <c r="C92" s="57" t="str">
        <f t="shared" si="10"/>
        <v/>
      </c>
      <c r="D92" s="483"/>
      <c r="E92" s="484"/>
      <c r="F92" s="485"/>
      <c r="G92" s="485"/>
      <c r="H92" s="485"/>
      <c r="I92" s="485"/>
      <c r="J92" s="485"/>
      <c r="K92" s="486" t="str">
        <f t="shared" si="11"/>
        <v/>
      </c>
      <c r="L92" s="23"/>
    </row>
    <row r="93" spans="1:12" ht="19.8">
      <c r="A93">
        <v>14</v>
      </c>
      <c r="B93" s="79"/>
      <c r="C93" s="57" t="str">
        <f t="shared" si="10"/>
        <v/>
      </c>
      <c r="D93" s="483"/>
      <c r="E93" s="484"/>
      <c r="F93" s="485"/>
      <c r="G93" s="485"/>
      <c r="H93" s="485"/>
      <c r="I93" s="485"/>
      <c r="J93" s="485"/>
      <c r="K93" s="486" t="str">
        <f t="shared" si="11"/>
        <v/>
      </c>
      <c r="L93" s="22"/>
    </row>
    <row r="94" spans="1:12" ht="19.8">
      <c r="A94">
        <v>15</v>
      </c>
      <c r="B94" s="79"/>
      <c r="C94" s="57" t="str">
        <f t="shared" si="10"/>
        <v/>
      </c>
      <c r="D94" s="483"/>
      <c r="E94" s="484"/>
      <c r="F94" s="485"/>
      <c r="G94" s="485"/>
      <c r="H94" s="485"/>
      <c r="I94" s="485"/>
      <c r="J94" s="485"/>
      <c r="K94" s="486" t="str">
        <f t="shared" si="11"/>
        <v/>
      </c>
      <c r="L94" s="22"/>
    </row>
    <row r="95" spans="1:12" ht="19.8">
      <c r="A95">
        <v>16</v>
      </c>
      <c r="B95" s="79"/>
      <c r="C95" s="57" t="str">
        <f t="shared" si="10"/>
        <v/>
      </c>
      <c r="D95" s="483"/>
      <c r="E95" s="484"/>
      <c r="F95" s="485"/>
      <c r="G95" s="485"/>
      <c r="H95" s="485"/>
      <c r="I95" s="485"/>
      <c r="J95" s="485"/>
      <c r="K95" s="486" t="str">
        <f t="shared" si="11"/>
        <v/>
      </c>
      <c r="L95" s="22"/>
    </row>
    <row r="96" spans="1:12" ht="19.8">
      <c r="A96">
        <v>17</v>
      </c>
      <c r="B96" s="79"/>
      <c r="C96" s="57" t="str">
        <f t="shared" si="10"/>
        <v/>
      </c>
      <c r="D96" s="483"/>
      <c r="E96" s="484"/>
      <c r="F96" s="485"/>
      <c r="G96" s="485"/>
      <c r="H96" s="485"/>
      <c r="I96" s="485"/>
      <c r="J96" s="485"/>
      <c r="K96" s="486" t="str">
        <f t="shared" si="11"/>
        <v/>
      </c>
      <c r="L96" s="22"/>
    </row>
    <row r="97" spans="1:12" ht="19.8">
      <c r="A97">
        <v>18</v>
      </c>
      <c r="B97" s="79"/>
      <c r="C97" s="57" t="str">
        <f t="shared" si="10"/>
        <v/>
      </c>
      <c r="D97" s="483"/>
      <c r="E97" s="484"/>
      <c r="F97" s="485"/>
      <c r="G97" s="485"/>
      <c r="H97" s="485"/>
      <c r="I97" s="485"/>
      <c r="J97" s="485"/>
      <c r="K97" s="486" t="str">
        <f t="shared" si="11"/>
        <v/>
      </c>
      <c r="L97" s="22"/>
    </row>
    <row r="98" spans="1:12" ht="19.8">
      <c r="A98">
        <v>19</v>
      </c>
      <c r="B98" s="79"/>
      <c r="C98" s="57" t="str">
        <f t="shared" si="10"/>
        <v/>
      </c>
      <c r="D98" s="483"/>
      <c r="E98" s="484"/>
      <c r="F98" s="485"/>
      <c r="G98" s="485"/>
      <c r="H98" s="485"/>
      <c r="I98" s="485"/>
      <c r="J98" s="485"/>
      <c r="K98" s="486" t="str">
        <f t="shared" si="11"/>
        <v/>
      </c>
      <c r="L98" s="23"/>
    </row>
    <row r="99" spans="1:12" ht="20.399999999999999" thickBot="1">
      <c r="A99">
        <v>20</v>
      </c>
      <c r="B99" s="80"/>
      <c r="C99" s="58" t="str">
        <f t="shared" si="10"/>
        <v/>
      </c>
      <c r="D99" s="487"/>
      <c r="E99" s="488"/>
      <c r="F99" s="489"/>
      <c r="G99" s="489"/>
      <c r="H99" s="489"/>
      <c r="I99" s="489"/>
      <c r="J99" s="489"/>
      <c r="K99" s="490" t="str">
        <f t="shared" si="11"/>
        <v/>
      </c>
      <c r="L99" s="24"/>
    </row>
    <row r="100" spans="1:12" ht="22.8" thickBot="1">
      <c r="A100" s="44"/>
      <c r="B100" s="77"/>
      <c r="C100" s="52" t="s">
        <v>245</v>
      </c>
      <c r="D100" s="45" t="s">
        <v>255</v>
      </c>
      <c r="E100" s="47" t="s">
        <v>229</v>
      </c>
      <c r="F100" s="48" t="s">
        <v>141</v>
      </c>
      <c r="G100" s="49" t="s">
        <v>631</v>
      </c>
      <c r="H100" s="50" t="s">
        <v>632</v>
      </c>
      <c r="I100" s="49" t="s">
        <v>633</v>
      </c>
      <c r="J100" s="50" t="s">
        <v>630</v>
      </c>
      <c r="K100" s="48" t="s">
        <v>118</v>
      </c>
      <c r="L100" s="51" t="s">
        <v>244</v>
      </c>
    </row>
    <row r="101" spans="1:12" s="639" customFormat="1" ht="26.4">
      <c r="A101" s="351"/>
      <c r="B101" s="46" t="str">
        <f t="shared" ref="B101" si="12">IF($E$8=C101,$D$8,IF($E$9=C101,$D$9,IF($E$10=C101,$D$10,"")))</f>
        <v/>
      </c>
      <c r="C101" s="55" t="s">
        <v>416</v>
      </c>
      <c r="D101" s="640"/>
      <c r="E101" s="634"/>
      <c r="F101" s="636"/>
      <c r="G101" s="636"/>
      <c r="H101" s="636"/>
      <c r="I101" s="636"/>
      <c r="J101" s="636"/>
      <c r="K101" s="637"/>
      <c r="L101" s="53">
        <f>ROUNDDOWN((SUM(K102:K121)),-3)/1000</f>
        <v>0</v>
      </c>
    </row>
    <row r="102" spans="1:12" ht="19.8">
      <c r="A102">
        <v>1</v>
      </c>
      <c r="B102" s="79"/>
      <c r="C102" s="59" t="str">
        <f>IF(D102="","",".")</f>
        <v/>
      </c>
      <c r="D102" s="479"/>
      <c r="E102" s="480"/>
      <c r="F102" s="481"/>
      <c r="G102" s="481"/>
      <c r="H102" s="481"/>
      <c r="I102" s="481"/>
      <c r="J102" s="481"/>
      <c r="K102" s="482" t="str">
        <f>IF(ISNUMBER(F102),(PRODUCT(F102,G102,I102)),"")</f>
        <v/>
      </c>
      <c r="L102" s="22"/>
    </row>
    <row r="103" spans="1:12" ht="19.8">
      <c r="A103">
        <v>2</v>
      </c>
      <c r="B103" s="79"/>
      <c r="C103" s="59" t="str">
        <f t="shared" ref="C103:C121" si="13">IF(D103="","",".")</f>
        <v/>
      </c>
      <c r="D103" s="483"/>
      <c r="E103" s="484"/>
      <c r="F103" s="485"/>
      <c r="G103" s="485"/>
      <c r="H103" s="485"/>
      <c r="I103" s="485"/>
      <c r="J103" s="485"/>
      <c r="K103" s="486" t="str">
        <f t="shared" ref="K103:K121" si="14">IF(ISNUMBER(F103),(PRODUCT(F103,G103,I103)),"")</f>
        <v/>
      </c>
      <c r="L103" s="22"/>
    </row>
    <row r="104" spans="1:12" ht="19.8">
      <c r="A104">
        <v>3</v>
      </c>
      <c r="B104" s="79"/>
      <c r="C104" s="59" t="str">
        <f t="shared" si="13"/>
        <v/>
      </c>
      <c r="D104" s="483"/>
      <c r="E104" s="484"/>
      <c r="F104" s="485"/>
      <c r="G104" s="485"/>
      <c r="H104" s="485"/>
      <c r="I104" s="485"/>
      <c r="J104" s="485"/>
      <c r="K104" s="486" t="str">
        <f t="shared" si="14"/>
        <v/>
      </c>
      <c r="L104" s="22"/>
    </row>
    <row r="105" spans="1:12" ht="19.8">
      <c r="A105">
        <v>4</v>
      </c>
      <c r="B105" s="79"/>
      <c r="C105" s="59" t="str">
        <f t="shared" si="13"/>
        <v/>
      </c>
      <c r="D105" s="483"/>
      <c r="E105" s="484"/>
      <c r="F105" s="485"/>
      <c r="G105" s="485"/>
      <c r="H105" s="485"/>
      <c r="I105" s="485"/>
      <c r="J105" s="485"/>
      <c r="K105" s="486" t="str">
        <f t="shared" si="14"/>
        <v/>
      </c>
      <c r="L105" s="22"/>
    </row>
    <row r="106" spans="1:12" ht="19.8">
      <c r="A106">
        <v>5</v>
      </c>
      <c r="B106" s="79"/>
      <c r="C106" s="59" t="str">
        <f t="shared" si="13"/>
        <v/>
      </c>
      <c r="D106" s="483"/>
      <c r="E106" s="484"/>
      <c r="F106" s="485"/>
      <c r="G106" s="485"/>
      <c r="H106" s="485"/>
      <c r="I106" s="485"/>
      <c r="J106" s="485"/>
      <c r="K106" s="486" t="str">
        <f t="shared" si="14"/>
        <v/>
      </c>
      <c r="L106" s="22"/>
    </row>
    <row r="107" spans="1:12" ht="19.8">
      <c r="A107">
        <v>6</v>
      </c>
      <c r="B107" s="79"/>
      <c r="C107" s="59" t="str">
        <f t="shared" si="13"/>
        <v/>
      </c>
      <c r="D107" s="483"/>
      <c r="E107" s="484"/>
      <c r="F107" s="485"/>
      <c r="G107" s="485"/>
      <c r="H107" s="485"/>
      <c r="I107" s="485"/>
      <c r="J107" s="485"/>
      <c r="K107" s="486" t="str">
        <f t="shared" si="14"/>
        <v/>
      </c>
      <c r="L107" s="22"/>
    </row>
    <row r="108" spans="1:12" ht="19.8">
      <c r="A108">
        <v>7</v>
      </c>
      <c r="B108" s="79"/>
      <c r="C108" s="59" t="str">
        <f t="shared" si="13"/>
        <v/>
      </c>
      <c r="D108" s="483"/>
      <c r="E108" s="484"/>
      <c r="F108" s="485"/>
      <c r="G108" s="485"/>
      <c r="H108" s="485"/>
      <c r="I108" s="485"/>
      <c r="J108" s="485"/>
      <c r="K108" s="486" t="str">
        <f t="shared" si="14"/>
        <v/>
      </c>
      <c r="L108" s="22"/>
    </row>
    <row r="109" spans="1:12" ht="19.8">
      <c r="A109">
        <v>8</v>
      </c>
      <c r="B109" s="79"/>
      <c r="C109" s="59" t="str">
        <f t="shared" si="13"/>
        <v/>
      </c>
      <c r="D109" s="483"/>
      <c r="E109" s="484"/>
      <c r="F109" s="485"/>
      <c r="G109" s="485"/>
      <c r="H109" s="485"/>
      <c r="I109" s="485"/>
      <c r="J109" s="485"/>
      <c r="K109" s="486" t="str">
        <f t="shared" si="14"/>
        <v/>
      </c>
      <c r="L109" s="22"/>
    </row>
    <row r="110" spans="1:12" ht="19.8">
      <c r="A110">
        <v>9</v>
      </c>
      <c r="B110" s="79"/>
      <c r="C110" s="59" t="str">
        <f t="shared" si="13"/>
        <v/>
      </c>
      <c r="D110" s="483"/>
      <c r="E110" s="484"/>
      <c r="F110" s="485"/>
      <c r="G110" s="485"/>
      <c r="H110" s="485"/>
      <c r="I110" s="485"/>
      <c r="J110" s="485"/>
      <c r="K110" s="486" t="str">
        <f t="shared" si="14"/>
        <v/>
      </c>
      <c r="L110" s="22"/>
    </row>
    <row r="111" spans="1:12" ht="19.8">
      <c r="A111">
        <v>10</v>
      </c>
      <c r="B111" s="79"/>
      <c r="C111" s="59" t="str">
        <f t="shared" si="13"/>
        <v/>
      </c>
      <c r="D111" s="483"/>
      <c r="E111" s="484"/>
      <c r="F111" s="485"/>
      <c r="G111" s="485"/>
      <c r="H111" s="485"/>
      <c r="I111" s="485"/>
      <c r="J111" s="485"/>
      <c r="K111" s="486" t="str">
        <f t="shared" si="14"/>
        <v/>
      </c>
      <c r="L111" s="22"/>
    </row>
    <row r="112" spans="1:12" ht="19.8">
      <c r="A112">
        <v>11</v>
      </c>
      <c r="B112" s="79"/>
      <c r="C112" s="59" t="str">
        <f t="shared" si="13"/>
        <v/>
      </c>
      <c r="D112" s="483"/>
      <c r="E112" s="484"/>
      <c r="F112" s="485"/>
      <c r="G112" s="485"/>
      <c r="H112" s="485"/>
      <c r="I112" s="485"/>
      <c r="J112" s="485"/>
      <c r="K112" s="486" t="str">
        <f t="shared" si="14"/>
        <v/>
      </c>
      <c r="L112" s="22"/>
    </row>
    <row r="113" spans="1:12" ht="19.8">
      <c r="A113">
        <v>12</v>
      </c>
      <c r="B113" s="79"/>
      <c r="C113" s="59" t="str">
        <f t="shared" si="13"/>
        <v/>
      </c>
      <c r="D113" s="483"/>
      <c r="E113" s="484"/>
      <c r="F113" s="485"/>
      <c r="G113" s="485"/>
      <c r="H113" s="485"/>
      <c r="I113" s="485"/>
      <c r="J113" s="485"/>
      <c r="K113" s="486" t="str">
        <f t="shared" si="14"/>
        <v/>
      </c>
      <c r="L113" s="23"/>
    </row>
    <row r="114" spans="1:12" ht="19.8">
      <c r="A114">
        <v>13</v>
      </c>
      <c r="B114" s="79"/>
      <c r="C114" s="59" t="str">
        <f t="shared" si="13"/>
        <v/>
      </c>
      <c r="D114" s="483"/>
      <c r="E114" s="484"/>
      <c r="F114" s="485"/>
      <c r="G114" s="485"/>
      <c r="H114" s="485"/>
      <c r="I114" s="485"/>
      <c r="J114" s="485"/>
      <c r="K114" s="486" t="str">
        <f t="shared" si="14"/>
        <v/>
      </c>
      <c r="L114" s="23"/>
    </row>
    <row r="115" spans="1:12" ht="19.8">
      <c r="A115">
        <v>14</v>
      </c>
      <c r="B115" s="79"/>
      <c r="C115" s="59" t="str">
        <f t="shared" si="13"/>
        <v/>
      </c>
      <c r="D115" s="483"/>
      <c r="E115" s="484"/>
      <c r="F115" s="485"/>
      <c r="G115" s="485"/>
      <c r="H115" s="485"/>
      <c r="I115" s="485"/>
      <c r="J115" s="485"/>
      <c r="K115" s="486" t="str">
        <f t="shared" si="14"/>
        <v/>
      </c>
      <c r="L115" s="22"/>
    </row>
    <row r="116" spans="1:12" ht="19.8">
      <c r="A116">
        <v>15</v>
      </c>
      <c r="B116" s="79"/>
      <c r="C116" s="59" t="str">
        <f t="shared" si="13"/>
        <v/>
      </c>
      <c r="D116" s="483"/>
      <c r="E116" s="484"/>
      <c r="F116" s="485"/>
      <c r="G116" s="485"/>
      <c r="H116" s="485"/>
      <c r="I116" s="485"/>
      <c r="J116" s="485"/>
      <c r="K116" s="486" t="str">
        <f t="shared" si="14"/>
        <v/>
      </c>
      <c r="L116" s="22"/>
    </row>
    <row r="117" spans="1:12" ht="19.8">
      <c r="A117">
        <v>16</v>
      </c>
      <c r="B117" s="79"/>
      <c r="C117" s="59" t="str">
        <f t="shared" si="13"/>
        <v/>
      </c>
      <c r="D117" s="483"/>
      <c r="E117" s="484"/>
      <c r="F117" s="485"/>
      <c r="G117" s="485"/>
      <c r="H117" s="485"/>
      <c r="I117" s="485"/>
      <c r="J117" s="485"/>
      <c r="K117" s="486" t="str">
        <f t="shared" si="14"/>
        <v/>
      </c>
      <c r="L117" s="22"/>
    </row>
    <row r="118" spans="1:12" ht="19.8">
      <c r="A118">
        <v>17</v>
      </c>
      <c r="B118" s="79"/>
      <c r="C118" s="59" t="str">
        <f t="shared" si="13"/>
        <v/>
      </c>
      <c r="D118" s="483"/>
      <c r="E118" s="484"/>
      <c r="F118" s="485"/>
      <c r="G118" s="485"/>
      <c r="H118" s="485"/>
      <c r="I118" s="485"/>
      <c r="J118" s="485"/>
      <c r="K118" s="486" t="str">
        <f t="shared" si="14"/>
        <v/>
      </c>
      <c r="L118" s="23"/>
    </row>
    <row r="119" spans="1:12" ht="19.8">
      <c r="A119">
        <v>18</v>
      </c>
      <c r="B119" s="79"/>
      <c r="C119" s="59" t="str">
        <f t="shared" si="13"/>
        <v/>
      </c>
      <c r="D119" s="483"/>
      <c r="E119" s="484"/>
      <c r="F119" s="485"/>
      <c r="G119" s="485"/>
      <c r="H119" s="485"/>
      <c r="I119" s="485"/>
      <c r="J119" s="485"/>
      <c r="K119" s="486" t="str">
        <f t="shared" si="14"/>
        <v/>
      </c>
      <c r="L119" s="23"/>
    </row>
    <row r="120" spans="1:12" ht="19.8">
      <c r="A120">
        <v>19</v>
      </c>
      <c r="B120" s="79"/>
      <c r="C120" s="59" t="str">
        <f t="shared" si="13"/>
        <v/>
      </c>
      <c r="D120" s="483"/>
      <c r="E120" s="484"/>
      <c r="F120" s="485"/>
      <c r="G120" s="485"/>
      <c r="H120" s="485"/>
      <c r="I120" s="485"/>
      <c r="J120" s="485"/>
      <c r="K120" s="486" t="str">
        <f t="shared" si="14"/>
        <v/>
      </c>
      <c r="L120" s="23"/>
    </row>
    <row r="121" spans="1:12" ht="20.399999999999999" thickBot="1">
      <c r="A121">
        <v>20</v>
      </c>
      <c r="B121" s="80"/>
      <c r="C121" s="60" t="str">
        <f t="shared" si="13"/>
        <v/>
      </c>
      <c r="D121" s="487"/>
      <c r="E121" s="488"/>
      <c r="F121" s="489"/>
      <c r="G121" s="489"/>
      <c r="H121" s="489"/>
      <c r="I121" s="489"/>
      <c r="J121" s="489"/>
      <c r="K121" s="490" t="str">
        <f t="shared" si="14"/>
        <v/>
      </c>
      <c r="L121" s="24"/>
    </row>
    <row r="122" spans="1:12" ht="22.8" thickBot="1">
      <c r="A122" s="44"/>
      <c r="B122" s="77"/>
      <c r="C122" s="52" t="s">
        <v>245</v>
      </c>
      <c r="D122" s="45" t="s">
        <v>255</v>
      </c>
      <c r="E122" s="47" t="s">
        <v>229</v>
      </c>
      <c r="F122" s="48" t="s">
        <v>141</v>
      </c>
      <c r="G122" s="49" t="s">
        <v>631</v>
      </c>
      <c r="H122" s="50" t="s">
        <v>632</v>
      </c>
      <c r="I122" s="49" t="s">
        <v>633</v>
      </c>
      <c r="J122" s="50" t="s">
        <v>630</v>
      </c>
      <c r="K122" s="48" t="s">
        <v>118</v>
      </c>
      <c r="L122" s="51" t="s">
        <v>244</v>
      </c>
    </row>
    <row r="123" spans="1:12" s="639" customFormat="1" ht="26.4">
      <c r="A123" s="351"/>
      <c r="B123" s="46" t="str">
        <f t="shared" ref="B123" si="15">IF($E$8=C123,$D$8,IF($E$9=C123,$D$9,IF($E$10=C123,$D$10,"")))</f>
        <v/>
      </c>
      <c r="C123" s="55" t="s">
        <v>72</v>
      </c>
      <c r="D123" s="640"/>
      <c r="E123" s="634"/>
      <c r="F123" s="636"/>
      <c r="G123" s="636"/>
      <c r="H123" s="636"/>
      <c r="I123" s="636"/>
      <c r="J123" s="636"/>
      <c r="K123" s="637"/>
      <c r="L123" s="53">
        <f>ROUNDDOWN((SUM(K124:K143)),-3)/1000</f>
        <v>0</v>
      </c>
    </row>
    <row r="124" spans="1:12" ht="19.8">
      <c r="A124">
        <v>1</v>
      </c>
      <c r="B124" s="79"/>
      <c r="C124" s="59" t="str">
        <f>IF(D124="","",".")</f>
        <v/>
      </c>
      <c r="D124" s="479"/>
      <c r="E124" s="480"/>
      <c r="F124" s="481"/>
      <c r="G124" s="481"/>
      <c r="H124" s="481"/>
      <c r="I124" s="481"/>
      <c r="J124" s="481"/>
      <c r="K124" s="482" t="str">
        <f>IF(ISNUMBER(F124),(PRODUCT(F124,G124,I124)),"")</f>
        <v/>
      </c>
      <c r="L124" s="22"/>
    </row>
    <row r="125" spans="1:12" ht="19.8">
      <c r="A125">
        <v>2</v>
      </c>
      <c r="B125" s="79"/>
      <c r="C125" s="59" t="str">
        <f t="shared" ref="C125:C143" si="16">IF(D125="","",".")</f>
        <v/>
      </c>
      <c r="D125" s="483"/>
      <c r="E125" s="484"/>
      <c r="F125" s="485"/>
      <c r="G125" s="485"/>
      <c r="H125" s="485"/>
      <c r="I125" s="485"/>
      <c r="J125" s="485"/>
      <c r="K125" s="486" t="str">
        <f t="shared" ref="K125:K143" si="17">IF(ISNUMBER(F125),(PRODUCT(F125,G125,I125)),"")</f>
        <v/>
      </c>
      <c r="L125" s="22"/>
    </row>
    <row r="126" spans="1:12" ht="19.8">
      <c r="A126">
        <v>3</v>
      </c>
      <c r="B126" s="79"/>
      <c r="C126" s="59" t="str">
        <f t="shared" si="16"/>
        <v/>
      </c>
      <c r="D126" s="483"/>
      <c r="E126" s="484"/>
      <c r="F126" s="485"/>
      <c r="G126" s="485"/>
      <c r="H126" s="485"/>
      <c r="I126" s="485"/>
      <c r="J126" s="485"/>
      <c r="K126" s="486" t="str">
        <f t="shared" si="17"/>
        <v/>
      </c>
      <c r="L126" s="22"/>
    </row>
    <row r="127" spans="1:12" ht="19.8">
      <c r="A127">
        <v>4</v>
      </c>
      <c r="B127" s="79"/>
      <c r="C127" s="59" t="str">
        <f t="shared" si="16"/>
        <v/>
      </c>
      <c r="D127" s="483"/>
      <c r="E127" s="484"/>
      <c r="F127" s="485"/>
      <c r="G127" s="485"/>
      <c r="H127" s="485"/>
      <c r="I127" s="485"/>
      <c r="J127" s="485"/>
      <c r="K127" s="486" t="str">
        <f t="shared" si="17"/>
        <v/>
      </c>
      <c r="L127" s="22"/>
    </row>
    <row r="128" spans="1:12" ht="19.8">
      <c r="A128">
        <v>5</v>
      </c>
      <c r="B128" s="79"/>
      <c r="C128" s="59" t="str">
        <f t="shared" si="16"/>
        <v/>
      </c>
      <c r="D128" s="483"/>
      <c r="E128" s="484"/>
      <c r="F128" s="485"/>
      <c r="G128" s="485"/>
      <c r="H128" s="485"/>
      <c r="I128" s="485"/>
      <c r="J128" s="485"/>
      <c r="K128" s="486" t="str">
        <f t="shared" si="17"/>
        <v/>
      </c>
      <c r="L128" s="22"/>
    </row>
    <row r="129" spans="1:12" ht="19.8">
      <c r="A129">
        <v>6</v>
      </c>
      <c r="B129" s="79"/>
      <c r="C129" s="59" t="str">
        <f t="shared" si="16"/>
        <v/>
      </c>
      <c r="D129" s="483"/>
      <c r="E129" s="484"/>
      <c r="F129" s="485"/>
      <c r="G129" s="485"/>
      <c r="H129" s="485"/>
      <c r="I129" s="485"/>
      <c r="J129" s="485"/>
      <c r="K129" s="486" t="str">
        <f t="shared" si="17"/>
        <v/>
      </c>
      <c r="L129" s="22"/>
    </row>
    <row r="130" spans="1:12" ht="19.8">
      <c r="A130">
        <v>7</v>
      </c>
      <c r="B130" s="79"/>
      <c r="C130" s="59" t="str">
        <f t="shared" si="16"/>
        <v/>
      </c>
      <c r="D130" s="483"/>
      <c r="E130" s="484"/>
      <c r="F130" s="485"/>
      <c r="G130" s="485"/>
      <c r="H130" s="485"/>
      <c r="I130" s="485"/>
      <c r="J130" s="485"/>
      <c r="K130" s="486" t="str">
        <f t="shared" si="17"/>
        <v/>
      </c>
      <c r="L130" s="22"/>
    </row>
    <row r="131" spans="1:12" ht="19.8">
      <c r="A131">
        <v>8</v>
      </c>
      <c r="B131" s="79"/>
      <c r="C131" s="59" t="str">
        <f t="shared" si="16"/>
        <v/>
      </c>
      <c r="D131" s="483"/>
      <c r="E131" s="484"/>
      <c r="F131" s="485"/>
      <c r="G131" s="485"/>
      <c r="H131" s="485"/>
      <c r="I131" s="485"/>
      <c r="J131" s="485"/>
      <c r="K131" s="486" t="str">
        <f t="shared" si="17"/>
        <v/>
      </c>
      <c r="L131" s="22"/>
    </row>
    <row r="132" spans="1:12" ht="19.8">
      <c r="A132">
        <v>9</v>
      </c>
      <c r="B132" s="79"/>
      <c r="C132" s="59" t="str">
        <f t="shared" si="16"/>
        <v/>
      </c>
      <c r="D132" s="483"/>
      <c r="E132" s="484"/>
      <c r="F132" s="485"/>
      <c r="G132" s="485"/>
      <c r="H132" s="485"/>
      <c r="I132" s="485"/>
      <c r="J132" s="485"/>
      <c r="K132" s="486" t="str">
        <f t="shared" si="17"/>
        <v/>
      </c>
      <c r="L132" s="22"/>
    </row>
    <row r="133" spans="1:12" ht="19.8">
      <c r="A133">
        <v>10</v>
      </c>
      <c r="B133" s="79"/>
      <c r="C133" s="59" t="str">
        <f t="shared" si="16"/>
        <v/>
      </c>
      <c r="D133" s="483"/>
      <c r="E133" s="484"/>
      <c r="F133" s="485"/>
      <c r="G133" s="485"/>
      <c r="H133" s="485"/>
      <c r="I133" s="485"/>
      <c r="J133" s="485"/>
      <c r="K133" s="486" t="str">
        <f t="shared" si="17"/>
        <v/>
      </c>
      <c r="L133" s="22"/>
    </row>
    <row r="134" spans="1:12" ht="19.8">
      <c r="A134">
        <v>11</v>
      </c>
      <c r="B134" s="79"/>
      <c r="C134" s="59" t="str">
        <f t="shared" si="16"/>
        <v/>
      </c>
      <c r="D134" s="483"/>
      <c r="E134" s="484"/>
      <c r="F134" s="485"/>
      <c r="G134" s="485"/>
      <c r="H134" s="485"/>
      <c r="I134" s="485"/>
      <c r="J134" s="485"/>
      <c r="K134" s="486" t="str">
        <f t="shared" si="17"/>
        <v/>
      </c>
      <c r="L134" s="22"/>
    </row>
    <row r="135" spans="1:12" ht="19.8">
      <c r="A135">
        <v>12</v>
      </c>
      <c r="B135" s="79"/>
      <c r="C135" s="59" t="str">
        <f t="shared" si="16"/>
        <v/>
      </c>
      <c r="D135" s="483"/>
      <c r="E135" s="484"/>
      <c r="F135" s="485"/>
      <c r="G135" s="485"/>
      <c r="H135" s="485"/>
      <c r="I135" s="485"/>
      <c r="J135" s="485"/>
      <c r="K135" s="486" t="str">
        <f t="shared" si="17"/>
        <v/>
      </c>
      <c r="L135" s="22"/>
    </row>
    <row r="136" spans="1:12" ht="19.8">
      <c r="A136">
        <v>13</v>
      </c>
      <c r="B136" s="79"/>
      <c r="C136" s="59" t="str">
        <f t="shared" si="16"/>
        <v/>
      </c>
      <c r="D136" s="483"/>
      <c r="E136" s="484"/>
      <c r="F136" s="485"/>
      <c r="G136" s="485"/>
      <c r="H136" s="485"/>
      <c r="I136" s="485"/>
      <c r="J136" s="485"/>
      <c r="K136" s="486" t="str">
        <f t="shared" si="17"/>
        <v/>
      </c>
      <c r="L136" s="22"/>
    </row>
    <row r="137" spans="1:12" ht="19.8">
      <c r="A137">
        <v>14</v>
      </c>
      <c r="B137" s="79"/>
      <c r="C137" s="59" t="str">
        <f t="shared" si="16"/>
        <v/>
      </c>
      <c r="D137" s="483"/>
      <c r="E137" s="484"/>
      <c r="F137" s="485"/>
      <c r="G137" s="485"/>
      <c r="H137" s="485"/>
      <c r="I137" s="485"/>
      <c r="J137" s="485"/>
      <c r="K137" s="486" t="str">
        <f t="shared" si="17"/>
        <v/>
      </c>
      <c r="L137" s="22"/>
    </row>
    <row r="138" spans="1:12" ht="19.8">
      <c r="A138">
        <v>15</v>
      </c>
      <c r="B138" s="79"/>
      <c r="C138" s="59" t="str">
        <f t="shared" si="16"/>
        <v/>
      </c>
      <c r="D138" s="483"/>
      <c r="E138" s="484"/>
      <c r="F138" s="485"/>
      <c r="G138" s="485"/>
      <c r="H138" s="485"/>
      <c r="I138" s="485"/>
      <c r="J138" s="485"/>
      <c r="K138" s="486" t="str">
        <f t="shared" si="17"/>
        <v/>
      </c>
      <c r="L138" s="22"/>
    </row>
    <row r="139" spans="1:12" ht="19.8">
      <c r="A139">
        <v>16</v>
      </c>
      <c r="B139" s="79"/>
      <c r="C139" s="59" t="str">
        <f t="shared" si="16"/>
        <v/>
      </c>
      <c r="D139" s="483"/>
      <c r="E139" s="484"/>
      <c r="F139" s="485"/>
      <c r="G139" s="485"/>
      <c r="H139" s="485"/>
      <c r="I139" s="485"/>
      <c r="J139" s="485"/>
      <c r="K139" s="486" t="str">
        <f t="shared" si="17"/>
        <v/>
      </c>
      <c r="L139" s="22"/>
    </row>
    <row r="140" spans="1:12" ht="19.8">
      <c r="A140">
        <v>17</v>
      </c>
      <c r="B140" s="79"/>
      <c r="C140" s="59" t="str">
        <f t="shared" si="16"/>
        <v/>
      </c>
      <c r="D140" s="483"/>
      <c r="E140" s="484"/>
      <c r="F140" s="485"/>
      <c r="G140" s="485"/>
      <c r="H140" s="485"/>
      <c r="I140" s="485"/>
      <c r="J140" s="485"/>
      <c r="K140" s="486" t="str">
        <f t="shared" si="17"/>
        <v/>
      </c>
      <c r="L140" s="23"/>
    </row>
    <row r="141" spans="1:12" ht="19.8">
      <c r="A141">
        <v>18</v>
      </c>
      <c r="B141" s="79"/>
      <c r="C141" s="59" t="str">
        <f t="shared" si="16"/>
        <v/>
      </c>
      <c r="D141" s="483"/>
      <c r="E141" s="484"/>
      <c r="F141" s="485"/>
      <c r="G141" s="485"/>
      <c r="H141" s="485"/>
      <c r="I141" s="485"/>
      <c r="J141" s="485"/>
      <c r="K141" s="486" t="str">
        <f t="shared" si="17"/>
        <v/>
      </c>
      <c r="L141" s="23"/>
    </row>
    <row r="142" spans="1:12" ht="19.8">
      <c r="A142">
        <v>19</v>
      </c>
      <c r="B142" s="79"/>
      <c r="C142" s="59" t="str">
        <f t="shared" si="16"/>
        <v/>
      </c>
      <c r="D142" s="483"/>
      <c r="E142" s="484"/>
      <c r="F142" s="485"/>
      <c r="G142" s="485"/>
      <c r="H142" s="485"/>
      <c r="I142" s="485"/>
      <c r="J142" s="485"/>
      <c r="K142" s="486" t="str">
        <f t="shared" si="17"/>
        <v/>
      </c>
      <c r="L142" s="23"/>
    </row>
    <row r="143" spans="1:12" ht="20.399999999999999" thickBot="1">
      <c r="A143">
        <v>20</v>
      </c>
      <c r="B143" s="80"/>
      <c r="C143" s="60" t="str">
        <f t="shared" si="16"/>
        <v/>
      </c>
      <c r="D143" s="487"/>
      <c r="E143" s="488"/>
      <c r="F143" s="489"/>
      <c r="G143" s="489"/>
      <c r="H143" s="489"/>
      <c r="I143" s="489"/>
      <c r="J143" s="489"/>
      <c r="K143" s="490" t="str">
        <f t="shared" si="17"/>
        <v/>
      </c>
      <c r="L143" s="24"/>
    </row>
    <row r="144" spans="1:12" ht="22.8" thickBot="1">
      <c r="A144" s="44"/>
      <c r="B144" s="77"/>
      <c r="C144" s="52" t="s">
        <v>245</v>
      </c>
      <c r="D144" s="45" t="s">
        <v>255</v>
      </c>
      <c r="E144" s="47" t="s">
        <v>229</v>
      </c>
      <c r="F144" s="48" t="s">
        <v>141</v>
      </c>
      <c r="G144" s="49" t="s">
        <v>631</v>
      </c>
      <c r="H144" s="50" t="s">
        <v>632</v>
      </c>
      <c r="I144" s="49" t="s">
        <v>633</v>
      </c>
      <c r="J144" s="50" t="s">
        <v>630</v>
      </c>
      <c r="K144" s="48" t="s">
        <v>118</v>
      </c>
      <c r="L144" s="51" t="s">
        <v>244</v>
      </c>
    </row>
    <row r="145" spans="1:12" s="639" customFormat="1" ht="26.4">
      <c r="A145" s="351"/>
      <c r="B145" s="46" t="str">
        <f t="shared" ref="B145" si="18">IF($E$8=C145,$D$8,IF($E$9=C145,$D$9,IF($E$10=C145,$D$10,"")))</f>
        <v/>
      </c>
      <c r="C145" s="54" t="s">
        <v>80</v>
      </c>
      <c r="D145" s="640"/>
      <c r="E145" s="634"/>
      <c r="F145" s="636"/>
      <c r="G145" s="636"/>
      <c r="H145" s="636"/>
      <c r="I145" s="636"/>
      <c r="J145" s="636"/>
      <c r="K145" s="641"/>
      <c r="L145" s="53">
        <f>ROUNDDOWN((SUM(K146:K165)),-3)/1000</f>
        <v>0</v>
      </c>
    </row>
    <row r="146" spans="1:12" ht="19.8">
      <c r="A146">
        <v>1</v>
      </c>
      <c r="B146" s="79"/>
      <c r="C146" s="61" t="str">
        <f>IF(D146="","",".")</f>
        <v/>
      </c>
      <c r="D146" s="479"/>
      <c r="E146" s="480"/>
      <c r="F146" s="481"/>
      <c r="G146" s="481"/>
      <c r="H146" s="481"/>
      <c r="I146" s="481"/>
      <c r="J146" s="481"/>
      <c r="K146" s="482" t="str">
        <f>IF(ISNUMBER(F146),(PRODUCT(F146,G146,I146)),"")</f>
        <v/>
      </c>
      <c r="L146" s="22"/>
    </row>
    <row r="147" spans="1:12" ht="19.8">
      <c r="A147">
        <v>2</v>
      </c>
      <c r="B147" s="79"/>
      <c r="C147" s="61" t="str">
        <f t="shared" ref="C147:C165" si="19">IF(D147="","",".")</f>
        <v/>
      </c>
      <c r="D147" s="483"/>
      <c r="E147" s="484"/>
      <c r="F147" s="485"/>
      <c r="G147" s="485"/>
      <c r="H147" s="485"/>
      <c r="I147" s="485"/>
      <c r="J147" s="485"/>
      <c r="K147" s="486" t="str">
        <f t="shared" ref="K147:K165" si="20">IF(ISNUMBER(F147),(PRODUCT(F147,G147,I147)),"")</f>
        <v/>
      </c>
      <c r="L147" s="22"/>
    </row>
    <row r="148" spans="1:12" ht="19.8">
      <c r="A148">
        <v>3</v>
      </c>
      <c r="B148" s="79"/>
      <c r="C148" s="61" t="str">
        <f t="shared" si="19"/>
        <v/>
      </c>
      <c r="D148" s="483"/>
      <c r="E148" s="484"/>
      <c r="F148" s="485"/>
      <c r="G148" s="485"/>
      <c r="H148" s="485"/>
      <c r="I148" s="485"/>
      <c r="J148" s="485"/>
      <c r="K148" s="486" t="str">
        <f t="shared" si="20"/>
        <v/>
      </c>
      <c r="L148" s="22"/>
    </row>
    <row r="149" spans="1:12" ht="19.8">
      <c r="A149">
        <v>4</v>
      </c>
      <c r="B149" s="79"/>
      <c r="C149" s="61" t="str">
        <f t="shared" si="19"/>
        <v/>
      </c>
      <c r="D149" s="483"/>
      <c r="E149" s="484"/>
      <c r="F149" s="485"/>
      <c r="G149" s="485"/>
      <c r="H149" s="485"/>
      <c r="I149" s="485"/>
      <c r="J149" s="485"/>
      <c r="K149" s="486" t="str">
        <f t="shared" si="20"/>
        <v/>
      </c>
      <c r="L149" s="22"/>
    </row>
    <row r="150" spans="1:12" ht="19.8">
      <c r="A150">
        <v>5</v>
      </c>
      <c r="B150" s="79"/>
      <c r="C150" s="61" t="str">
        <f t="shared" si="19"/>
        <v/>
      </c>
      <c r="D150" s="483"/>
      <c r="E150" s="484"/>
      <c r="F150" s="485"/>
      <c r="G150" s="485"/>
      <c r="H150" s="485"/>
      <c r="I150" s="485"/>
      <c r="J150" s="485"/>
      <c r="K150" s="486" t="str">
        <f t="shared" si="20"/>
        <v/>
      </c>
      <c r="L150" s="22"/>
    </row>
    <row r="151" spans="1:12" ht="19.8">
      <c r="A151">
        <v>6</v>
      </c>
      <c r="B151" s="79"/>
      <c r="C151" s="61" t="str">
        <f t="shared" si="19"/>
        <v/>
      </c>
      <c r="D151" s="483"/>
      <c r="E151" s="484"/>
      <c r="F151" s="485"/>
      <c r="G151" s="485"/>
      <c r="H151" s="485"/>
      <c r="I151" s="485"/>
      <c r="J151" s="485"/>
      <c r="K151" s="486" t="str">
        <f t="shared" si="20"/>
        <v/>
      </c>
      <c r="L151" s="22"/>
    </row>
    <row r="152" spans="1:12" ht="19.8">
      <c r="A152">
        <v>7</v>
      </c>
      <c r="B152" s="79"/>
      <c r="C152" s="61" t="str">
        <f t="shared" si="19"/>
        <v/>
      </c>
      <c r="D152" s="483"/>
      <c r="E152" s="484"/>
      <c r="F152" s="485"/>
      <c r="G152" s="485"/>
      <c r="H152" s="485"/>
      <c r="I152" s="485"/>
      <c r="J152" s="485"/>
      <c r="K152" s="486" t="str">
        <f t="shared" si="20"/>
        <v/>
      </c>
      <c r="L152" s="22"/>
    </row>
    <row r="153" spans="1:12" ht="19.8">
      <c r="A153">
        <v>8</v>
      </c>
      <c r="B153" s="79"/>
      <c r="C153" s="61" t="str">
        <f t="shared" si="19"/>
        <v/>
      </c>
      <c r="D153" s="483"/>
      <c r="E153" s="484"/>
      <c r="F153" s="485"/>
      <c r="G153" s="485"/>
      <c r="H153" s="485"/>
      <c r="I153" s="485"/>
      <c r="J153" s="485"/>
      <c r="K153" s="486" t="str">
        <f t="shared" si="20"/>
        <v/>
      </c>
      <c r="L153" s="22"/>
    </row>
    <row r="154" spans="1:12" ht="19.8">
      <c r="A154">
        <v>9</v>
      </c>
      <c r="B154" s="79"/>
      <c r="C154" s="61" t="str">
        <f t="shared" si="19"/>
        <v/>
      </c>
      <c r="D154" s="483"/>
      <c r="E154" s="484"/>
      <c r="F154" s="485"/>
      <c r="G154" s="485"/>
      <c r="H154" s="485"/>
      <c r="I154" s="485"/>
      <c r="J154" s="485"/>
      <c r="K154" s="486" t="str">
        <f t="shared" si="20"/>
        <v/>
      </c>
      <c r="L154" s="22"/>
    </row>
    <row r="155" spans="1:12" ht="19.8">
      <c r="A155">
        <v>10</v>
      </c>
      <c r="B155" s="79"/>
      <c r="C155" s="61" t="str">
        <f t="shared" si="19"/>
        <v/>
      </c>
      <c r="D155" s="483"/>
      <c r="E155" s="484"/>
      <c r="F155" s="485"/>
      <c r="G155" s="485"/>
      <c r="H155" s="485"/>
      <c r="I155" s="485"/>
      <c r="J155" s="485"/>
      <c r="K155" s="486" t="str">
        <f t="shared" si="20"/>
        <v/>
      </c>
      <c r="L155" s="22"/>
    </row>
    <row r="156" spans="1:12" ht="19.8">
      <c r="A156">
        <v>11</v>
      </c>
      <c r="B156" s="79"/>
      <c r="C156" s="61" t="str">
        <f t="shared" si="19"/>
        <v/>
      </c>
      <c r="D156" s="483"/>
      <c r="E156" s="484"/>
      <c r="F156" s="485"/>
      <c r="G156" s="485"/>
      <c r="H156" s="485"/>
      <c r="I156" s="485"/>
      <c r="J156" s="485"/>
      <c r="K156" s="486" t="str">
        <f t="shared" si="20"/>
        <v/>
      </c>
      <c r="L156" s="22"/>
    </row>
    <row r="157" spans="1:12" ht="19.8">
      <c r="A157">
        <v>12</v>
      </c>
      <c r="B157" s="79"/>
      <c r="C157" s="61" t="str">
        <f t="shared" si="19"/>
        <v/>
      </c>
      <c r="D157" s="483"/>
      <c r="E157" s="484"/>
      <c r="F157" s="485"/>
      <c r="G157" s="485"/>
      <c r="H157" s="485"/>
      <c r="I157" s="485"/>
      <c r="J157" s="485"/>
      <c r="K157" s="486" t="str">
        <f t="shared" si="20"/>
        <v/>
      </c>
      <c r="L157" s="23"/>
    </row>
    <row r="158" spans="1:12" ht="19.8">
      <c r="A158">
        <v>13</v>
      </c>
      <c r="B158" s="79"/>
      <c r="C158" s="61" t="str">
        <f t="shared" si="19"/>
        <v/>
      </c>
      <c r="D158" s="483"/>
      <c r="E158" s="484"/>
      <c r="F158" s="485"/>
      <c r="G158" s="485"/>
      <c r="H158" s="485"/>
      <c r="I158" s="485"/>
      <c r="J158" s="485"/>
      <c r="K158" s="486" t="str">
        <f t="shared" si="20"/>
        <v/>
      </c>
      <c r="L158" s="23"/>
    </row>
    <row r="159" spans="1:12" ht="19.8">
      <c r="A159">
        <v>14</v>
      </c>
      <c r="B159" s="79"/>
      <c r="C159" s="61" t="str">
        <f t="shared" si="19"/>
        <v/>
      </c>
      <c r="D159" s="483"/>
      <c r="E159" s="484"/>
      <c r="F159" s="485"/>
      <c r="G159" s="485"/>
      <c r="H159" s="485"/>
      <c r="I159" s="485"/>
      <c r="J159" s="485"/>
      <c r="K159" s="486" t="str">
        <f t="shared" si="20"/>
        <v/>
      </c>
      <c r="L159" s="23"/>
    </row>
    <row r="160" spans="1:12" ht="19.8">
      <c r="A160">
        <v>15</v>
      </c>
      <c r="B160" s="79"/>
      <c r="C160" s="61" t="str">
        <f t="shared" si="19"/>
        <v/>
      </c>
      <c r="D160" s="483"/>
      <c r="E160" s="484"/>
      <c r="F160" s="485"/>
      <c r="G160" s="485"/>
      <c r="H160" s="485"/>
      <c r="I160" s="485"/>
      <c r="J160" s="485"/>
      <c r="K160" s="486" t="str">
        <f t="shared" si="20"/>
        <v/>
      </c>
      <c r="L160" s="22"/>
    </row>
    <row r="161" spans="1:12" ht="19.8">
      <c r="A161">
        <v>16</v>
      </c>
      <c r="B161" s="79"/>
      <c r="C161" s="61" t="str">
        <f t="shared" si="19"/>
        <v/>
      </c>
      <c r="D161" s="483"/>
      <c r="E161" s="484"/>
      <c r="F161" s="485"/>
      <c r="G161" s="485"/>
      <c r="H161" s="485"/>
      <c r="I161" s="485"/>
      <c r="J161" s="485"/>
      <c r="K161" s="486" t="str">
        <f t="shared" si="20"/>
        <v/>
      </c>
      <c r="L161" s="22"/>
    </row>
    <row r="162" spans="1:12" ht="19.8">
      <c r="A162">
        <v>17</v>
      </c>
      <c r="B162" s="79"/>
      <c r="C162" s="61" t="str">
        <f t="shared" si="19"/>
        <v/>
      </c>
      <c r="D162" s="483"/>
      <c r="E162" s="484"/>
      <c r="F162" s="485"/>
      <c r="G162" s="485"/>
      <c r="H162" s="485"/>
      <c r="I162" s="485"/>
      <c r="J162" s="485"/>
      <c r="K162" s="486" t="str">
        <f t="shared" si="20"/>
        <v/>
      </c>
      <c r="L162" s="23"/>
    </row>
    <row r="163" spans="1:12" ht="19.8">
      <c r="A163">
        <v>18</v>
      </c>
      <c r="B163" s="79"/>
      <c r="C163" s="61" t="str">
        <f t="shared" si="19"/>
        <v/>
      </c>
      <c r="D163" s="483"/>
      <c r="E163" s="484"/>
      <c r="F163" s="485"/>
      <c r="G163" s="485"/>
      <c r="H163" s="485"/>
      <c r="I163" s="485"/>
      <c r="J163" s="485"/>
      <c r="K163" s="486" t="str">
        <f t="shared" si="20"/>
        <v/>
      </c>
      <c r="L163" s="23"/>
    </row>
    <row r="164" spans="1:12" ht="19.8">
      <c r="A164">
        <v>19</v>
      </c>
      <c r="B164" s="79"/>
      <c r="C164" s="61" t="str">
        <f t="shared" si="19"/>
        <v/>
      </c>
      <c r="D164" s="483"/>
      <c r="E164" s="484"/>
      <c r="F164" s="485"/>
      <c r="G164" s="485"/>
      <c r="H164" s="485"/>
      <c r="I164" s="485"/>
      <c r="J164" s="485"/>
      <c r="K164" s="486" t="str">
        <f t="shared" si="20"/>
        <v/>
      </c>
      <c r="L164" s="23"/>
    </row>
    <row r="165" spans="1:12" ht="20.399999999999999" thickBot="1">
      <c r="A165">
        <v>20</v>
      </c>
      <c r="B165" s="80"/>
      <c r="C165" s="62" t="str">
        <f t="shared" si="19"/>
        <v/>
      </c>
      <c r="D165" s="487"/>
      <c r="E165" s="484"/>
      <c r="F165" s="485"/>
      <c r="G165" s="489"/>
      <c r="H165" s="489"/>
      <c r="I165" s="489"/>
      <c r="J165" s="489"/>
      <c r="K165" s="490" t="str">
        <f t="shared" si="20"/>
        <v/>
      </c>
      <c r="L165" s="24"/>
    </row>
    <row r="166" spans="1:12" ht="22.8" thickBot="1">
      <c r="A166" s="44"/>
      <c r="B166" s="77"/>
      <c r="C166" s="52" t="s">
        <v>245</v>
      </c>
      <c r="D166" s="45" t="s">
        <v>255</v>
      </c>
      <c r="E166" s="47" t="s">
        <v>229</v>
      </c>
      <c r="F166" s="48" t="s">
        <v>141</v>
      </c>
      <c r="G166" s="49" t="s">
        <v>631</v>
      </c>
      <c r="H166" s="50" t="s">
        <v>632</v>
      </c>
      <c r="I166" s="49" t="s">
        <v>633</v>
      </c>
      <c r="J166" s="50" t="s">
        <v>630</v>
      </c>
      <c r="K166" s="48" t="s">
        <v>118</v>
      </c>
      <c r="L166" s="51" t="s">
        <v>244</v>
      </c>
    </row>
    <row r="167" spans="1:12" s="639" customFormat="1" ht="26.4">
      <c r="A167" s="351"/>
      <c r="B167" s="46" t="str">
        <f t="shared" ref="B167" si="21">IF($E$8=C167,$D$8,IF($E$9=C167,$D$9,IF($E$10=C167,$D$10,"")))</f>
        <v/>
      </c>
      <c r="C167" s="54" t="s">
        <v>417</v>
      </c>
      <c r="D167" s="640"/>
      <c r="E167" s="634"/>
      <c r="F167" s="636"/>
      <c r="G167" s="636"/>
      <c r="H167" s="636"/>
      <c r="I167" s="636"/>
      <c r="J167" s="636"/>
      <c r="K167" s="641"/>
      <c r="L167" s="53">
        <f>ROUNDDOWN((SUM(K168:K187)),-3)/1000</f>
        <v>0</v>
      </c>
    </row>
    <row r="168" spans="1:12" ht="19.8">
      <c r="A168">
        <v>1</v>
      </c>
      <c r="B168" s="79"/>
      <c r="C168" s="61" t="str">
        <f>IF(D168="","",".")</f>
        <v/>
      </c>
      <c r="D168" s="479"/>
      <c r="E168" s="480"/>
      <c r="F168" s="481"/>
      <c r="G168" s="481"/>
      <c r="H168" s="481"/>
      <c r="I168" s="481"/>
      <c r="J168" s="481"/>
      <c r="K168" s="482" t="str">
        <f>IF(ISNUMBER(F168),(PRODUCT(F168,G168,I168)),"")</f>
        <v/>
      </c>
      <c r="L168" s="22"/>
    </row>
    <row r="169" spans="1:12" ht="19.8">
      <c r="A169">
        <v>2</v>
      </c>
      <c r="B169" s="79"/>
      <c r="C169" s="61" t="str">
        <f t="shared" ref="C169:C187" si="22">IF(D169="","",".")</f>
        <v/>
      </c>
      <c r="D169" s="483"/>
      <c r="E169" s="484"/>
      <c r="F169" s="485"/>
      <c r="G169" s="485"/>
      <c r="H169" s="485"/>
      <c r="I169" s="485"/>
      <c r="J169" s="485"/>
      <c r="K169" s="486" t="str">
        <f t="shared" ref="K169:K186" si="23">IF(ISNUMBER(F169),(PRODUCT(F169,G169,I169)),"")</f>
        <v/>
      </c>
      <c r="L169" s="22"/>
    </row>
    <row r="170" spans="1:12" ht="19.8">
      <c r="A170">
        <v>3</v>
      </c>
      <c r="B170" s="79"/>
      <c r="C170" s="61" t="str">
        <f t="shared" si="22"/>
        <v/>
      </c>
      <c r="D170" s="483"/>
      <c r="E170" s="484"/>
      <c r="F170" s="485"/>
      <c r="G170" s="485"/>
      <c r="H170" s="485"/>
      <c r="I170" s="485"/>
      <c r="J170" s="485"/>
      <c r="K170" s="486" t="str">
        <f t="shared" si="23"/>
        <v/>
      </c>
      <c r="L170" s="22"/>
    </row>
    <row r="171" spans="1:12" ht="19.8">
      <c r="A171">
        <v>4</v>
      </c>
      <c r="B171" s="79"/>
      <c r="C171" s="61" t="str">
        <f t="shared" si="22"/>
        <v/>
      </c>
      <c r="D171" s="483"/>
      <c r="E171" s="484"/>
      <c r="F171" s="485"/>
      <c r="G171" s="485"/>
      <c r="H171" s="485"/>
      <c r="I171" s="485"/>
      <c r="J171" s="485"/>
      <c r="K171" s="486" t="str">
        <f t="shared" si="23"/>
        <v/>
      </c>
      <c r="L171" s="22"/>
    </row>
    <row r="172" spans="1:12" ht="19.8">
      <c r="A172">
        <v>5</v>
      </c>
      <c r="B172" s="79"/>
      <c r="C172" s="61" t="str">
        <f t="shared" si="22"/>
        <v/>
      </c>
      <c r="D172" s="483"/>
      <c r="E172" s="484"/>
      <c r="F172" s="485"/>
      <c r="G172" s="485"/>
      <c r="H172" s="485"/>
      <c r="I172" s="485"/>
      <c r="J172" s="485"/>
      <c r="K172" s="486" t="str">
        <f t="shared" si="23"/>
        <v/>
      </c>
      <c r="L172" s="22"/>
    </row>
    <row r="173" spans="1:12" ht="19.8">
      <c r="A173">
        <v>6</v>
      </c>
      <c r="B173" s="79"/>
      <c r="C173" s="61" t="str">
        <f t="shared" si="22"/>
        <v/>
      </c>
      <c r="D173" s="483"/>
      <c r="E173" s="484"/>
      <c r="F173" s="485"/>
      <c r="G173" s="485"/>
      <c r="H173" s="485"/>
      <c r="I173" s="485"/>
      <c r="J173" s="485"/>
      <c r="K173" s="486" t="str">
        <f t="shared" si="23"/>
        <v/>
      </c>
      <c r="L173" s="22"/>
    </row>
    <row r="174" spans="1:12" ht="19.8">
      <c r="A174">
        <v>7</v>
      </c>
      <c r="B174" s="79"/>
      <c r="C174" s="61" t="str">
        <f t="shared" si="22"/>
        <v/>
      </c>
      <c r="D174" s="483"/>
      <c r="E174" s="484"/>
      <c r="F174" s="485"/>
      <c r="G174" s="485"/>
      <c r="H174" s="485"/>
      <c r="I174" s="485"/>
      <c r="J174" s="485"/>
      <c r="K174" s="486" t="str">
        <f t="shared" si="23"/>
        <v/>
      </c>
      <c r="L174" s="22"/>
    </row>
    <row r="175" spans="1:12" ht="19.8">
      <c r="A175">
        <v>8</v>
      </c>
      <c r="B175" s="79"/>
      <c r="C175" s="61" t="str">
        <f t="shared" si="22"/>
        <v/>
      </c>
      <c r="D175" s="483"/>
      <c r="E175" s="484"/>
      <c r="F175" s="485"/>
      <c r="G175" s="485"/>
      <c r="H175" s="485"/>
      <c r="I175" s="485"/>
      <c r="J175" s="485"/>
      <c r="K175" s="486" t="str">
        <f t="shared" si="23"/>
        <v/>
      </c>
      <c r="L175" s="22"/>
    </row>
    <row r="176" spans="1:12" ht="19.8">
      <c r="A176">
        <v>9</v>
      </c>
      <c r="B176" s="79"/>
      <c r="C176" s="61" t="str">
        <f t="shared" si="22"/>
        <v/>
      </c>
      <c r="D176" s="483"/>
      <c r="E176" s="484"/>
      <c r="F176" s="485"/>
      <c r="G176" s="485"/>
      <c r="H176" s="485"/>
      <c r="I176" s="485"/>
      <c r="J176" s="485"/>
      <c r="K176" s="486" t="str">
        <f t="shared" si="23"/>
        <v/>
      </c>
      <c r="L176" s="22"/>
    </row>
    <row r="177" spans="1:12" ht="19.8">
      <c r="A177">
        <v>10</v>
      </c>
      <c r="B177" s="79"/>
      <c r="C177" s="61" t="str">
        <f t="shared" si="22"/>
        <v/>
      </c>
      <c r="D177" s="483"/>
      <c r="E177" s="484"/>
      <c r="F177" s="485"/>
      <c r="G177" s="485"/>
      <c r="H177" s="485"/>
      <c r="I177" s="485"/>
      <c r="J177" s="485"/>
      <c r="K177" s="486" t="str">
        <f t="shared" si="23"/>
        <v/>
      </c>
      <c r="L177" s="22"/>
    </row>
    <row r="178" spans="1:12" ht="19.8">
      <c r="A178">
        <v>11</v>
      </c>
      <c r="B178" s="79"/>
      <c r="C178" s="61" t="str">
        <f t="shared" si="22"/>
        <v/>
      </c>
      <c r="D178" s="483"/>
      <c r="E178" s="484"/>
      <c r="F178" s="485"/>
      <c r="G178" s="485"/>
      <c r="H178" s="485"/>
      <c r="I178" s="485"/>
      <c r="J178" s="485"/>
      <c r="K178" s="486" t="str">
        <f t="shared" si="23"/>
        <v/>
      </c>
      <c r="L178" s="22"/>
    </row>
    <row r="179" spans="1:12" ht="19.8">
      <c r="A179">
        <v>12</v>
      </c>
      <c r="B179" s="79"/>
      <c r="C179" s="61" t="str">
        <f t="shared" si="22"/>
        <v/>
      </c>
      <c r="D179" s="483"/>
      <c r="E179" s="484"/>
      <c r="F179" s="485"/>
      <c r="G179" s="485"/>
      <c r="H179" s="485"/>
      <c r="I179" s="485"/>
      <c r="J179" s="485"/>
      <c r="K179" s="486" t="str">
        <f t="shared" si="23"/>
        <v/>
      </c>
      <c r="L179" s="22"/>
    </row>
    <row r="180" spans="1:12" ht="19.8">
      <c r="A180">
        <v>13</v>
      </c>
      <c r="B180" s="79"/>
      <c r="C180" s="61" t="str">
        <f t="shared" si="22"/>
        <v/>
      </c>
      <c r="D180" s="483"/>
      <c r="E180" s="484"/>
      <c r="F180" s="485"/>
      <c r="G180" s="485"/>
      <c r="H180" s="485"/>
      <c r="I180" s="485"/>
      <c r="J180" s="485"/>
      <c r="K180" s="486" t="str">
        <f t="shared" si="23"/>
        <v/>
      </c>
      <c r="L180" s="22"/>
    </row>
    <row r="181" spans="1:12" ht="19.8">
      <c r="A181">
        <v>14</v>
      </c>
      <c r="B181" s="79"/>
      <c r="C181" s="61" t="str">
        <f t="shared" si="22"/>
        <v/>
      </c>
      <c r="D181" s="483"/>
      <c r="E181" s="484"/>
      <c r="F181" s="485"/>
      <c r="G181" s="485"/>
      <c r="H181" s="485"/>
      <c r="I181" s="485"/>
      <c r="J181" s="485"/>
      <c r="K181" s="486" t="str">
        <f t="shared" si="23"/>
        <v/>
      </c>
      <c r="L181" s="22"/>
    </row>
    <row r="182" spans="1:12" ht="19.8">
      <c r="A182">
        <v>15</v>
      </c>
      <c r="B182" s="79"/>
      <c r="C182" s="61" t="str">
        <f t="shared" si="22"/>
        <v/>
      </c>
      <c r="D182" s="483"/>
      <c r="E182" s="484"/>
      <c r="F182" s="485"/>
      <c r="G182" s="485"/>
      <c r="H182" s="485"/>
      <c r="I182" s="485"/>
      <c r="J182" s="485"/>
      <c r="K182" s="486" t="str">
        <f t="shared" si="23"/>
        <v/>
      </c>
      <c r="L182" s="22"/>
    </row>
    <row r="183" spans="1:12" ht="19.8">
      <c r="A183">
        <v>16</v>
      </c>
      <c r="B183" s="79"/>
      <c r="C183" s="61" t="str">
        <f t="shared" si="22"/>
        <v/>
      </c>
      <c r="D183" s="483"/>
      <c r="E183" s="484"/>
      <c r="F183" s="485"/>
      <c r="G183" s="485"/>
      <c r="H183" s="485"/>
      <c r="I183" s="485"/>
      <c r="J183" s="485"/>
      <c r="K183" s="486" t="str">
        <f t="shared" si="23"/>
        <v/>
      </c>
      <c r="L183" s="22"/>
    </row>
    <row r="184" spans="1:12" ht="19.8">
      <c r="A184">
        <v>17</v>
      </c>
      <c r="B184" s="79"/>
      <c r="C184" s="61" t="str">
        <f t="shared" si="22"/>
        <v/>
      </c>
      <c r="D184" s="483"/>
      <c r="E184" s="484"/>
      <c r="F184" s="485"/>
      <c r="G184" s="485"/>
      <c r="H184" s="485"/>
      <c r="I184" s="485"/>
      <c r="J184" s="485"/>
      <c r="K184" s="486" t="str">
        <f t="shared" si="23"/>
        <v/>
      </c>
      <c r="L184" s="23"/>
    </row>
    <row r="185" spans="1:12" ht="19.8">
      <c r="A185">
        <v>18</v>
      </c>
      <c r="B185" s="79"/>
      <c r="C185" s="61" t="str">
        <f t="shared" si="22"/>
        <v/>
      </c>
      <c r="D185" s="483"/>
      <c r="E185" s="484"/>
      <c r="F185" s="485"/>
      <c r="G185" s="485"/>
      <c r="H185" s="485"/>
      <c r="I185" s="485"/>
      <c r="J185" s="485"/>
      <c r="K185" s="486" t="str">
        <f t="shared" si="23"/>
        <v/>
      </c>
      <c r="L185" s="23"/>
    </row>
    <row r="186" spans="1:12" ht="19.8">
      <c r="A186">
        <v>19</v>
      </c>
      <c r="B186" s="79"/>
      <c r="C186" s="61" t="str">
        <f t="shared" si="22"/>
        <v/>
      </c>
      <c r="D186" s="483"/>
      <c r="E186" s="484"/>
      <c r="F186" s="485"/>
      <c r="G186" s="485"/>
      <c r="H186" s="485"/>
      <c r="I186" s="485"/>
      <c r="J186" s="485"/>
      <c r="K186" s="486" t="str">
        <f t="shared" si="23"/>
        <v/>
      </c>
      <c r="L186" s="23"/>
    </row>
    <row r="187" spans="1:12" ht="20.399999999999999" thickBot="1">
      <c r="A187">
        <v>20</v>
      </c>
      <c r="B187" s="80"/>
      <c r="C187" s="62" t="str">
        <f t="shared" si="22"/>
        <v/>
      </c>
      <c r="D187" s="487"/>
      <c r="E187" s="488"/>
      <c r="F187" s="485"/>
      <c r="G187" s="489"/>
      <c r="H187" s="489"/>
      <c r="I187" s="489"/>
      <c r="J187" s="489"/>
      <c r="K187" s="490" t="str">
        <f>IF(ISNUMBER(F187),(PRODUCT(F187,G187,I187)),"")</f>
        <v/>
      </c>
      <c r="L187" s="24"/>
    </row>
    <row r="188" spans="1:12" ht="22.8" thickBot="1">
      <c r="A188" s="44"/>
      <c r="B188" s="77"/>
      <c r="C188" s="52" t="s">
        <v>245</v>
      </c>
      <c r="D188" s="45" t="s">
        <v>255</v>
      </c>
      <c r="E188" s="47" t="s">
        <v>229</v>
      </c>
      <c r="F188" s="48" t="s">
        <v>141</v>
      </c>
      <c r="G188" s="49" t="s">
        <v>631</v>
      </c>
      <c r="H188" s="50" t="s">
        <v>632</v>
      </c>
      <c r="I188" s="49" t="s">
        <v>633</v>
      </c>
      <c r="J188" s="50" t="s">
        <v>630</v>
      </c>
      <c r="K188" s="48" t="s">
        <v>118</v>
      </c>
      <c r="L188" s="51" t="s">
        <v>244</v>
      </c>
    </row>
    <row r="189" spans="1:12" s="639" customFormat="1" ht="26.4">
      <c r="A189" s="351"/>
      <c r="B189" s="46" t="str">
        <f t="shared" ref="B189" si="24">IF($E$8=C189,$D$8,IF($E$9=C189,$D$9,IF($E$10=C189,$D$10,"")))</f>
        <v/>
      </c>
      <c r="C189" s="54" t="s">
        <v>418</v>
      </c>
      <c r="D189" s="640"/>
      <c r="E189" s="634"/>
      <c r="F189" s="636"/>
      <c r="G189" s="636"/>
      <c r="H189" s="636"/>
      <c r="I189" s="636"/>
      <c r="J189" s="636"/>
      <c r="K189" s="641"/>
      <c r="L189" s="53">
        <f>ROUNDDOWN((SUM(K190:K209)),-3)/1000</f>
        <v>0</v>
      </c>
    </row>
    <row r="190" spans="1:12" ht="19.8">
      <c r="A190">
        <v>1</v>
      </c>
      <c r="B190" s="79"/>
      <c r="C190" s="61" t="str">
        <f>IF(D190="","",".")</f>
        <v/>
      </c>
      <c r="D190" s="479"/>
      <c r="E190" s="480"/>
      <c r="F190" s="481"/>
      <c r="G190" s="481"/>
      <c r="H190" s="481"/>
      <c r="I190" s="481"/>
      <c r="J190" s="481"/>
      <c r="K190" s="482" t="str">
        <f>IF(ISNUMBER(F190),(PRODUCT(F190,G190,I190)),"")</f>
        <v/>
      </c>
      <c r="L190" s="22"/>
    </row>
    <row r="191" spans="1:12" ht="19.8">
      <c r="A191">
        <v>2</v>
      </c>
      <c r="B191" s="79"/>
      <c r="C191" s="61" t="str">
        <f t="shared" ref="C191:C209" si="25">IF(D191="","",".")</f>
        <v/>
      </c>
      <c r="D191" s="483"/>
      <c r="E191" s="484"/>
      <c r="F191" s="485"/>
      <c r="G191" s="485"/>
      <c r="H191" s="485"/>
      <c r="I191" s="485"/>
      <c r="J191" s="485"/>
      <c r="K191" s="486" t="str">
        <f t="shared" ref="K191:K209" si="26">IF(ISNUMBER(F191),(PRODUCT(F191,G191,I191)),"")</f>
        <v/>
      </c>
      <c r="L191" s="22"/>
    </row>
    <row r="192" spans="1:12" ht="19.8">
      <c r="A192">
        <v>3</v>
      </c>
      <c r="B192" s="79"/>
      <c r="C192" s="61" t="str">
        <f t="shared" si="25"/>
        <v/>
      </c>
      <c r="D192" s="483"/>
      <c r="E192" s="484"/>
      <c r="F192" s="485"/>
      <c r="G192" s="485"/>
      <c r="H192" s="485"/>
      <c r="I192" s="485"/>
      <c r="J192" s="485"/>
      <c r="K192" s="486" t="str">
        <f t="shared" si="26"/>
        <v/>
      </c>
      <c r="L192" s="22"/>
    </row>
    <row r="193" spans="1:12" ht="19.8">
      <c r="A193">
        <v>4</v>
      </c>
      <c r="B193" s="79"/>
      <c r="C193" s="61" t="str">
        <f t="shared" si="25"/>
        <v/>
      </c>
      <c r="D193" s="483"/>
      <c r="E193" s="484"/>
      <c r="F193" s="485"/>
      <c r="G193" s="485"/>
      <c r="H193" s="485"/>
      <c r="I193" s="485"/>
      <c r="J193" s="485"/>
      <c r="K193" s="486" t="str">
        <f t="shared" si="26"/>
        <v/>
      </c>
      <c r="L193" s="22"/>
    </row>
    <row r="194" spans="1:12" ht="19.8">
      <c r="A194">
        <v>5</v>
      </c>
      <c r="B194" s="79"/>
      <c r="C194" s="61" t="str">
        <f t="shared" si="25"/>
        <v/>
      </c>
      <c r="D194" s="483"/>
      <c r="E194" s="484"/>
      <c r="F194" s="485"/>
      <c r="G194" s="485"/>
      <c r="H194" s="485"/>
      <c r="I194" s="485"/>
      <c r="J194" s="485"/>
      <c r="K194" s="486" t="str">
        <f t="shared" si="26"/>
        <v/>
      </c>
      <c r="L194" s="22"/>
    </row>
    <row r="195" spans="1:12" ht="19.8">
      <c r="A195">
        <v>6</v>
      </c>
      <c r="B195" s="79"/>
      <c r="C195" s="61" t="str">
        <f t="shared" si="25"/>
        <v/>
      </c>
      <c r="D195" s="483"/>
      <c r="E195" s="484"/>
      <c r="F195" s="485"/>
      <c r="G195" s="485"/>
      <c r="H195" s="485"/>
      <c r="I195" s="485"/>
      <c r="J195" s="485"/>
      <c r="K195" s="486" t="str">
        <f t="shared" si="26"/>
        <v/>
      </c>
      <c r="L195" s="22"/>
    </row>
    <row r="196" spans="1:12" ht="19.8">
      <c r="A196">
        <v>7</v>
      </c>
      <c r="B196" s="79"/>
      <c r="C196" s="61" t="str">
        <f t="shared" si="25"/>
        <v/>
      </c>
      <c r="D196" s="483"/>
      <c r="E196" s="484"/>
      <c r="F196" s="485"/>
      <c r="G196" s="485"/>
      <c r="H196" s="485"/>
      <c r="I196" s="485"/>
      <c r="J196" s="485"/>
      <c r="K196" s="486" t="str">
        <f t="shared" si="26"/>
        <v/>
      </c>
      <c r="L196" s="22"/>
    </row>
    <row r="197" spans="1:12" ht="19.8">
      <c r="A197">
        <v>8</v>
      </c>
      <c r="B197" s="79"/>
      <c r="C197" s="61" t="str">
        <f t="shared" si="25"/>
        <v/>
      </c>
      <c r="D197" s="483"/>
      <c r="E197" s="484"/>
      <c r="F197" s="485"/>
      <c r="G197" s="485"/>
      <c r="H197" s="485"/>
      <c r="I197" s="485"/>
      <c r="J197" s="485"/>
      <c r="K197" s="486" t="str">
        <f t="shared" si="26"/>
        <v/>
      </c>
      <c r="L197" s="22"/>
    </row>
    <row r="198" spans="1:12" ht="19.8">
      <c r="A198">
        <v>9</v>
      </c>
      <c r="B198" s="79"/>
      <c r="C198" s="61" t="str">
        <f t="shared" si="25"/>
        <v/>
      </c>
      <c r="D198" s="483"/>
      <c r="E198" s="484"/>
      <c r="F198" s="485"/>
      <c r="G198" s="485"/>
      <c r="H198" s="485"/>
      <c r="I198" s="485"/>
      <c r="J198" s="485"/>
      <c r="K198" s="486" t="str">
        <f t="shared" si="26"/>
        <v/>
      </c>
      <c r="L198" s="22"/>
    </row>
    <row r="199" spans="1:12" ht="19.8">
      <c r="A199">
        <v>10</v>
      </c>
      <c r="B199" s="79"/>
      <c r="C199" s="61" t="str">
        <f t="shared" si="25"/>
        <v/>
      </c>
      <c r="D199" s="483"/>
      <c r="E199" s="484"/>
      <c r="F199" s="485"/>
      <c r="G199" s="485"/>
      <c r="H199" s="485"/>
      <c r="I199" s="485"/>
      <c r="J199" s="485"/>
      <c r="K199" s="486" t="str">
        <f t="shared" si="26"/>
        <v/>
      </c>
      <c r="L199" s="22"/>
    </row>
    <row r="200" spans="1:12" ht="19.8">
      <c r="A200">
        <v>11</v>
      </c>
      <c r="B200" s="79"/>
      <c r="C200" s="61" t="str">
        <f t="shared" si="25"/>
        <v/>
      </c>
      <c r="D200" s="483"/>
      <c r="E200" s="484"/>
      <c r="F200" s="485"/>
      <c r="G200" s="485"/>
      <c r="H200" s="485"/>
      <c r="I200" s="485"/>
      <c r="J200" s="485"/>
      <c r="K200" s="486" t="str">
        <f t="shared" si="26"/>
        <v/>
      </c>
      <c r="L200" s="22"/>
    </row>
    <row r="201" spans="1:12" ht="19.8">
      <c r="A201">
        <v>12</v>
      </c>
      <c r="B201" s="79"/>
      <c r="C201" s="61" t="str">
        <f t="shared" si="25"/>
        <v/>
      </c>
      <c r="D201" s="483"/>
      <c r="E201" s="484"/>
      <c r="F201" s="485"/>
      <c r="G201" s="485"/>
      <c r="H201" s="485"/>
      <c r="I201" s="485"/>
      <c r="J201" s="485"/>
      <c r="K201" s="486" t="str">
        <f t="shared" si="26"/>
        <v/>
      </c>
      <c r="L201" s="22"/>
    </row>
    <row r="202" spans="1:12" ht="19.8">
      <c r="A202">
        <v>13</v>
      </c>
      <c r="B202" s="79"/>
      <c r="C202" s="61" t="str">
        <f t="shared" si="25"/>
        <v/>
      </c>
      <c r="D202" s="483"/>
      <c r="E202" s="484"/>
      <c r="F202" s="485"/>
      <c r="G202" s="485"/>
      <c r="H202" s="485"/>
      <c r="I202" s="485"/>
      <c r="J202" s="485"/>
      <c r="K202" s="486" t="str">
        <f t="shared" si="26"/>
        <v/>
      </c>
      <c r="L202" s="22"/>
    </row>
    <row r="203" spans="1:12" ht="19.8">
      <c r="A203">
        <v>14</v>
      </c>
      <c r="B203" s="79"/>
      <c r="C203" s="61" t="str">
        <f t="shared" si="25"/>
        <v/>
      </c>
      <c r="D203" s="483"/>
      <c r="E203" s="484"/>
      <c r="F203" s="485"/>
      <c r="G203" s="485"/>
      <c r="H203" s="485"/>
      <c r="I203" s="485"/>
      <c r="J203" s="485"/>
      <c r="K203" s="486" t="str">
        <f t="shared" si="26"/>
        <v/>
      </c>
      <c r="L203" s="22"/>
    </row>
    <row r="204" spans="1:12" ht="19.8">
      <c r="A204">
        <v>15</v>
      </c>
      <c r="B204" s="79"/>
      <c r="C204" s="61" t="str">
        <f t="shared" si="25"/>
        <v/>
      </c>
      <c r="D204" s="483"/>
      <c r="E204" s="484"/>
      <c r="F204" s="485"/>
      <c r="G204" s="485"/>
      <c r="H204" s="485"/>
      <c r="I204" s="485"/>
      <c r="J204" s="485"/>
      <c r="K204" s="486" t="str">
        <f t="shared" si="26"/>
        <v/>
      </c>
      <c r="L204" s="22"/>
    </row>
    <row r="205" spans="1:12" ht="19.8">
      <c r="A205">
        <v>16</v>
      </c>
      <c r="B205" s="79"/>
      <c r="C205" s="61" t="str">
        <f t="shared" si="25"/>
        <v/>
      </c>
      <c r="D205" s="483"/>
      <c r="E205" s="484"/>
      <c r="F205" s="485"/>
      <c r="G205" s="485"/>
      <c r="H205" s="485"/>
      <c r="I205" s="485"/>
      <c r="J205" s="485"/>
      <c r="K205" s="486" t="str">
        <f t="shared" si="26"/>
        <v/>
      </c>
      <c r="L205" s="22"/>
    </row>
    <row r="206" spans="1:12" ht="19.8">
      <c r="A206">
        <v>17</v>
      </c>
      <c r="B206" s="79"/>
      <c r="C206" s="61" t="str">
        <f t="shared" si="25"/>
        <v/>
      </c>
      <c r="D206" s="483"/>
      <c r="E206" s="484"/>
      <c r="F206" s="485"/>
      <c r="G206" s="485"/>
      <c r="H206" s="485"/>
      <c r="I206" s="485"/>
      <c r="J206" s="485"/>
      <c r="K206" s="486" t="str">
        <f t="shared" si="26"/>
        <v/>
      </c>
      <c r="L206" s="23"/>
    </row>
    <row r="207" spans="1:12" ht="19.8">
      <c r="A207">
        <v>18</v>
      </c>
      <c r="B207" s="79"/>
      <c r="C207" s="61" t="str">
        <f t="shared" si="25"/>
        <v/>
      </c>
      <c r="D207" s="483"/>
      <c r="E207" s="484"/>
      <c r="F207" s="485"/>
      <c r="G207" s="485"/>
      <c r="H207" s="485"/>
      <c r="I207" s="485"/>
      <c r="J207" s="485"/>
      <c r="K207" s="486" t="str">
        <f t="shared" si="26"/>
        <v/>
      </c>
      <c r="L207" s="23"/>
    </row>
    <row r="208" spans="1:12" ht="19.8">
      <c r="A208">
        <v>19</v>
      </c>
      <c r="B208" s="79"/>
      <c r="C208" s="61" t="str">
        <f t="shared" si="25"/>
        <v/>
      </c>
      <c r="D208" s="483"/>
      <c r="E208" s="484"/>
      <c r="F208" s="485"/>
      <c r="G208" s="485"/>
      <c r="H208" s="485"/>
      <c r="I208" s="485"/>
      <c r="J208" s="485"/>
      <c r="K208" s="486" t="str">
        <f t="shared" si="26"/>
        <v/>
      </c>
      <c r="L208" s="23"/>
    </row>
    <row r="209" spans="1:12" ht="20.399999999999999" thickBot="1">
      <c r="A209">
        <v>20</v>
      </c>
      <c r="B209" s="80"/>
      <c r="C209" s="62" t="str">
        <f t="shared" si="25"/>
        <v/>
      </c>
      <c r="D209" s="487"/>
      <c r="E209" s="488"/>
      <c r="F209" s="489"/>
      <c r="G209" s="489"/>
      <c r="H209" s="489"/>
      <c r="I209" s="489"/>
      <c r="J209" s="489"/>
      <c r="K209" s="490" t="str">
        <f t="shared" si="26"/>
        <v/>
      </c>
      <c r="L209" s="24"/>
    </row>
    <row r="210" spans="1:12" ht="9.75" customHeight="1">
      <c r="B210" s="664"/>
      <c r="C210" s="665"/>
      <c r="D210" s="666"/>
      <c r="E210" s="667"/>
      <c r="F210" s="665"/>
      <c r="G210" s="665"/>
      <c r="H210" s="668"/>
      <c r="I210" s="668"/>
      <c r="J210" s="669"/>
      <c r="K210" s="668"/>
      <c r="L210" s="670"/>
    </row>
    <row r="211" spans="1:12" ht="37.5" customHeight="1">
      <c r="B211" s="1063" t="s">
        <v>520</v>
      </c>
      <c r="C211" s="1063"/>
      <c r="D211" s="1063"/>
      <c r="E211" s="1063"/>
      <c r="F211" s="1063"/>
      <c r="G211" s="1063"/>
      <c r="H211" s="1063"/>
      <c r="I211" s="1063"/>
      <c r="J211" s="1063"/>
      <c r="K211" s="1063"/>
      <c r="L211" s="1063"/>
    </row>
  </sheetData>
  <sheetProtection algorithmName="SHA-512" hashValue="t606/cJFMjmvY68Yt6/lAqjdKeodvBdpDU93Q5qqpmXpha0fN45w+uB2i4FIdHjDh7kCU2n6lfsET8mHM9FpDg==" saltValue="hVqgXSA7yt0YkiLKBxzB6Q==" spinCount="100000" sheet="1" formatRows="0" autoFilter="0"/>
  <autoFilter ref="B12:L209" xr:uid="{00000000-0009-0000-0000-000008000000}"/>
  <sortState xmlns:xlrd2="http://schemas.microsoft.com/office/spreadsheetml/2017/richdata2" caseSensitive="1" ref="B224:N228">
    <sortCondition ref="C224:C228" customList="①,②,③,ー,／,　"/>
    <sortCondition ref="D224:D228" customList="出演費,音楽費,文芸費,舞台費,運搬費,謝金,旅費,通信費,宣伝費,印刷費,記録・配信費,感染症対策経費"/>
    <sortCondition ref="E224:E228"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5">
    <mergeCell ref="N12:W33"/>
    <mergeCell ref="N3:W6"/>
    <mergeCell ref="N8:W10"/>
    <mergeCell ref="B2:D2"/>
    <mergeCell ref="B3:D3"/>
    <mergeCell ref="E2:L2"/>
    <mergeCell ref="E3:L3"/>
    <mergeCell ref="F9:G9"/>
    <mergeCell ref="B211:L211"/>
    <mergeCell ref="F10:G10"/>
    <mergeCell ref="F4:G4"/>
    <mergeCell ref="F5:G5"/>
    <mergeCell ref="F6:G6"/>
    <mergeCell ref="F7:G7"/>
    <mergeCell ref="F8:G8"/>
  </mergeCells>
  <phoneticPr fontId="24"/>
  <dataValidations count="16">
    <dataValidation type="list" allowBlank="1" showInputMessage="1" showErrorMessage="1" sqref="E8:E10" xr:uid="{00000000-0002-0000-0800-000000000000}">
      <formula1>"出演費・作品料,音楽費,文芸費,会場費,舞台・設営・運搬費,謝金,旅費,宣伝・印刷費,記録・配信費"</formula1>
    </dataValidation>
    <dataValidation type="list" allowBlank="1" showInputMessage="1" showErrorMessage="1" sqref="D80:D99" xr:uid="{00000000-0002-0000-0800-000001000000}">
      <formula1>"会場使用料,会場付帯設備使用料"</formula1>
    </dataValidation>
    <dataValidation type="list" allowBlank="1" showInputMessage="1" showErrorMessage="1" sqref="D146:D165" xr:uid="{00000000-0002-0000-0800-000002000000}">
      <formula1>"交通費,宿泊費"</formula1>
    </dataValidation>
    <dataValidation type="list" allowBlank="1" showInputMessage="1" showErrorMessage="1" sqref="D190:D209" xr:uid="{00000000-0002-0000-0800-000003000000}">
      <formula1>"録画費,録音費,写真費,配信用録音録画・編集費,配信用機材借料,配信用サイト作成・利用料"</formula1>
    </dataValidation>
    <dataValidation imeMode="halfAlpha" allowBlank="1" showInputMessage="1" showErrorMessage="1" sqref="K212:K65625 K210 H210:I210 H212:I65625" xr:uid="{00000000-0002-0000-0800-000005000000}"/>
    <dataValidation type="textLength" operator="lessThanOrEqual" allowBlank="1" showInputMessage="1" showErrorMessage="1" errorTitle="文字数超過" error="30字以下で入力してください。" sqref="F210:G210 F212:G65625" xr:uid="{00000000-0002-0000-0800-000006000000}">
      <formula1>30</formula1>
    </dataValidation>
    <dataValidation type="custom" showInputMessage="1" showErrorMessage="1" errorTitle="細目未選択" error="細目を選択し入力してください。" sqref="E102:E122 E36:E56 E58:E78 E80:E100 E168:E188 E146:E166 E124:E144 E13:E34 E190:E209" xr:uid="{00000000-0002-0000-0800-000007000000}">
      <formula1>D13&lt;&gt;""</formula1>
    </dataValidation>
    <dataValidation type="custom" imeMode="halfAlpha" operator="greaterThanOrEqual" showInputMessage="1" showErrorMessage="1" errorTitle="細目未選択" error="細目を選択し入力してください。" sqref="F102:F122 F13:F34 F36:F56 F58:F78 F168:F188 F146:F166 F124:F144 F80:F100 F190:F209" xr:uid="{00000000-0002-0000-0800-000008000000}">
      <formula1>D13&lt;&gt;""</formula1>
    </dataValidation>
    <dataValidation type="custom" imeMode="halfAlpha" operator="greaterThanOrEqual" showInputMessage="1" showErrorMessage="1" errorTitle="単価未入力。" error="単価を入力してから記入してください。" sqref="G102:G122 G13:G34 G36:G56 G58:G78 G168:G188 G146:G166 G124:G144 G80:G100 G190:G209" xr:uid="{00000000-0002-0000-0800-000009000000}">
      <formula1>F13&lt;&gt;""</formula1>
    </dataValidation>
    <dataValidation type="custom" imeMode="halfAlpha" operator="greaterThanOrEqual" showInputMessage="1" showErrorMessage="1" errorTitle="単価未入力。" error="単価を入力してから記入してください。" sqref="I102:I122 I13:I34 I36:I56 I58:I78 I168:I188 I146:I166 I124:I144 I80:I100 I190:I209" xr:uid="{00000000-0002-0000-0800-00000A000000}">
      <formula1>F13&lt;&gt;""</formula1>
    </dataValidation>
    <dataValidation type="list" allowBlank="1" showInputMessage="1" showErrorMessage="1" sqref="D14:D33" xr:uid="{00000000-0002-0000-0800-00000B000000}">
      <formula1>"指揮料,演奏料,ソリスト料,合唱料,出演料,作品借料,作品保険料,インスタレーション作品制作謝金,インスタレーション作品制作材料費"</formula1>
    </dataValidation>
    <dataValidation type="list" allowBlank="1" showInputMessage="1" showErrorMessage="1" sqref="D36:D55" xr:uid="{00000000-0002-0000-0800-00000C000000}">
      <formula1>"作曲料,編曲料,作詞料,副指揮料,合唱指揮料,楽器借料,楽譜借料,写譜料,楽譜製作料,調律料,コレペティ料"</formula1>
    </dataValidation>
    <dataValidation type="list" allowBlank="1" showInputMessage="1" showErrorMessage="1" sqref="D58:D77" xr:uid="{00000000-0002-0000-0800-00000D000000}">
      <formula1>"演出料,監修料,振付料,舞台監督料,各種助手料,ステージマネージャー料,音響プラン料,照明プラン料,映像プラン料,舞台美術デザイン料,衣裳デザイン料,台本料,翻訳料,各種指導料,著作権使用料"</formula1>
    </dataValidation>
    <dataValidation type="list" allowBlank="1" showInputMessage="1" showErrorMessage="1" sqref="D102:D121" xr:uid="{00000000-0002-0000-0800-00000E000000}">
      <formula1>"大道具費,小道具費,舞台美術費,舞台スタッフ費,衣裳費,床山・かつら費,履物費,メイク費,照明費,照明スタッフ費,音響費,音響スタッフ費,映像費,映像スタッフ費,機材借料,字幕費・音声ガイド製作費,会場設営費,会場撤去費,美術作品運搬費,道具運搬費,楽器運搬費"</formula1>
    </dataValidation>
    <dataValidation type="list" allowBlank="1" showInputMessage="1" showErrorMessage="1" sqref="D124:D143" xr:uid="{00000000-0002-0000-0800-00000F000000}">
      <formula1>"プログラム・図録編集謝金,プログラム・図録原稿執筆謝金,会場整理謝金,場内案内謝金,駐車場整理謝金,会場監視員謝金,託児謝金,医師・看護師謝金,手話通訳謝金,要約筆記謝金,関連行事・ワークショップ講師謝金"</formula1>
    </dataValidation>
    <dataValidation type="list" allowBlank="1" showInputMessage="1" showErrorMessage="1" sqref="D168:D187" xr:uid="{00000000-0002-0000-0800-000010000000}">
      <formula1>"宣伝物送付料,広告宣伝費,立看板費,ウェブサイト作成料,入場券販売手数料,各種デザイン料,チラシ印刷費,ポスター印刷費,プログラム印刷費,図録印刷費,台本印刷費,楽譜印刷費,入場券印刷費,アンケート用紙印刷費"</formula1>
    </dataValidation>
  </dataValidations>
  <printOptions horizontalCentered="1"/>
  <pageMargins left="0.70866141732283472" right="0.70866141732283472" top="0.35433070866141736" bottom="0.35433070866141736" header="0.31496062992125984" footer="0.31496062992125984"/>
  <pageSetup paperSize="9" scale="17" orientation="portrait" r:id="rId1"/>
  <rowBreaks count="1" manualBreakCount="1">
    <brk id="77" min="1"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S39"/>
  <sheetViews>
    <sheetView view="pageBreakPreview" zoomScale="70" zoomScaleNormal="55" zoomScaleSheetLayoutView="70" workbookViewId="0">
      <selection activeCell="H12" sqref="H12"/>
    </sheetView>
  </sheetViews>
  <sheetFormatPr defaultColWidth="9" defaultRowHeight="16.2"/>
  <cols>
    <col min="1" max="2" width="7.69921875" style="1" customWidth="1"/>
    <col min="3" max="3" width="14.19921875" style="1" customWidth="1"/>
    <col min="4" max="4" width="5.19921875" style="1" customWidth="1"/>
    <col min="5" max="5" width="14.19921875" style="1" customWidth="1"/>
    <col min="6" max="7" width="9.19921875" style="1" customWidth="1"/>
    <col min="8" max="9" width="9.59765625" style="1" customWidth="1"/>
    <col min="10" max="10" width="9.19921875" style="1" customWidth="1"/>
    <col min="11" max="11" width="10.69921875" style="1" customWidth="1"/>
    <col min="12" max="13" width="11.69921875" style="1" customWidth="1"/>
    <col min="14" max="14" width="18.19921875" style="1" customWidth="1"/>
    <col min="15" max="15" width="82.69921875" style="1" customWidth="1"/>
    <col min="16" max="16384" width="9" style="1"/>
  </cols>
  <sheetData>
    <row r="1" spans="1:19" s="63" customFormat="1" ht="34.950000000000003" customHeight="1">
      <c r="A1" s="1194" t="s">
        <v>247</v>
      </c>
      <c r="B1" s="1194"/>
      <c r="C1" s="1194"/>
      <c r="D1" s="1194"/>
      <c r="E1" s="1194"/>
      <c r="F1" s="1194"/>
      <c r="G1" s="1194"/>
      <c r="H1" s="498" t="s">
        <v>499</v>
      </c>
      <c r="I1" s="1195" t="str">
        <f>IF(H1="いいえ","","(団体概要には中核団体の情報をご記入ください。⑦実行委員会等概要もご記入ください。）")</f>
        <v/>
      </c>
      <c r="J1" s="1195"/>
      <c r="K1" s="1195"/>
      <c r="L1" s="1195"/>
      <c r="M1" s="1195"/>
      <c r="N1" s="1195"/>
      <c r="O1" s="1193" t="s">
        <v>621</v>
      </c>
      <c r="P1" s="1083"/>
      <c r="Q1" s="1083"/>
      <c r="R1" s="1083"/>
      <c r="S1" s="1083"/>
    </row>
    <row r="2" spans="1:19" s="63" customFormat="1" ht="4.95" customHeight="1">
      <c r="A2" s="93"/>
      <c r="B2" s="93"/>
      <c r="C2" s="93"/>
      <c r="D2" s="93"/>
      <c r="E2" s="93"/>
      <c r="F2" s="93"/>
      <c r="G2" s="93"/>
      <c r="H2" s="95"/>
      <c r="I2" s="94"/>
      <c r="J2" s="94"/>
      <c r="K2" s="94"/>
      <c r="L2" s="94"/>
      <c r="M2" s="94"/>
      <c r="N2" s="94"/>
      <c r="O2" s="1193"/>
      <c r="P2" s="1084"/>
      <c r="Q2" s="1084"/>
      <c r="R2" s="1084"/>
      <c r="S2" s="1084"/>
    </row>
    <row r="3" spans="1:19" ht="32.700000000000003" customHeight="1">
      <c r="A3" s="493" t="s">
        <v>668</v>
      </c>
      <c r="O3" s="1193"/>
      <c r="P3" s="1083"/>
      <c r="Q3" s="1083"/>
      <c r="R3" s="1083"/>
      <c r="S3" s="1083"/>
    </row>
    <row r="4" spans="1:19" ht="22.5" customHeight="1" thickBot="1">
      <c r="A4" s="33" t="s">
        <v>96</v>
      </c>
      <c r="L4" s="1085" t="s">
        <v>671</v>
      </c>
      <c r="M4" s="1086"/>
      <c r="N4" s="1086"/>
      <c r="O4" s="1193"/>
      <c r="P4" s="1084"/>
      <c r="Q4" s="1084"/>
      <c r="R4" s="1084"/>
      <c r="S4" s="1084"/>
    </row>
    <row r="5" spans="1:19" ht="28.95" customHeight="1">
      <c r="A5" s="1090" t="s">
        <v>97</v>
      </c>
      <c r="B5" s="1091"/>
      <c r="C5" s="1094">
        <f>IF($H$1="いいえ",①総表!C10,"直接入力してください。団体概要に中核団体の情報をご記入ください。")</f>
        <v>0</v>
      </c>
      <c r="D5" s="1094"/>
      <c r="E5" s="1094"/>
      <c r="F5" s="1094"/>
      <c r="G5" s="1094"/>
      <c r="H5" s="1110" t="s">
        <v>11</v>
      </c>
      <c r="I5" s="1111"/>
      <c r="J5" s="1087">
        <f>IF($H$1="いいえ",①総表!C11,"直接入力し、団体概要に中核団体の情報を記入。")</f>
        <v>0</v>
      </c>
      <c r="K5" s="1088"/>
      <c r="L5" s="1088"/>
      <c r="M5" s="1088"/>
      <c r="N5" s="1089"/>
      <c r="O5" s="1082" t="s">
        <v>659</v>
      </c>
      <c r="P5" s="491"/>
      <c r="Q5" s="332"/>
      <c r="R5" s="173"/>
      <c r="S5" s="173"/>
    </row>
    <row r="6" spans="1:19" ht="28.5" customHeight="1">
      <c r="A6" s="1092"/>
      <c r="B6" s="1093"/>
      <c r="C6" s="1095"/>
      <c r="D6" s="1095"/>
      <c r="E6" s="1095"/>
      <c r="F6" s="1095"/>
      <c r="G6" s="1095"/>
      <c r="H6" s="1096" t="s">
        <v>12</v>
      </c>
      <c r="I6" s="1097"/>
      <c r="J6" s="1098">
        <f>IF($H$1="いいえ",①総表!C12,"直接入力し、団体概要に中核団体の情報を記入。")</f>
        <v>0</v>
      </c>
      <c r="K6" s="1099"/>
      <c r="L6" s="1099"/>
      <c r="M6" s="1099"/>
      <c r="N6" s="1100"/>
      <c r="O6" s="1082"/>
      <c r="P6" s="491"/>
      <c r="Q6" s="332"/>
      <c r="R6" s="173"/>
      <c r="S6" s="173"/>
    </row>
    <row r="7" spans="1:19" ht="28.5" customHeight="1">
      <c r="A7" s="1101" t="s">
        <v>98</v>
      </c>
      <c r="B7" s="1102"/>
      <c r="C7" s="520">
        <f>IF($H$1="いいえ",①総表!C6,"直接入力してください。")</f>
        <v>0</v>
      </c>
      <c r="D7" s="521" t="s">
        <v>563</v>
      </c>
      <c r="E7" s="522">
        <f>IF($H$1="いいえ",①総表!E6,"直接入力してください。")</f>
        <v>0</v>
      </c>
      <c r="F7" s="1108"/>
      <c r="G7" s="1109"/>
      <c r="H7" s="1103" t="s">
        <v>351</v>
      </c>
      <c r="I7" s="1104"/>
      <c r="J7" s="1105"/>
      <c r="K7" s="1106"/>
      <c r="L7" s="1106"/>
      <c r="M7" s="1106"/>
      <c r="N7" s="1107"/>
      <c r="O7" s="1082"/>
      <c r="P7" s="173"/>
      <c r="Q7" s="173"/>
      <c r="R7" s="173"/>
      <c r="S7" s="173"/>
    </row>
    <row r="8" spans="1:19" ht="28.5" customHeight="1">
      <c r="A8" s="1112" t="s">
        <v>99</v>
      </c>
      <c r="B8" s="1113"/>
      <c r="C8" s="1114" t="str">
        <f>IF($H$1="いいえ",①総表!C8&amp;①総表!D8&amp;①総表!F8,"直接入力してください。団体概要に中核団体の情報をご記入ください。")</f>
        <v>選択してください。</v>
      </c>
      <c r="D8" s="1115"/>
      <c r="E8" s="1115"/>
      <c r="F8" s="1115"/>
      <c r="G8" s="1116"/>
      <c r="H8" s="1103" t="s">
        <v>349</v>
      </c>
      <c r="I8" s="1104"/>
      <c r="J8" s="1105"/>
      <c r="K8" s="1106"/>
      <c r="L8" s="1106"/>
      <c r="M8" s="1106"/>
      <c r="N8" s="1107"/>
      <c r="O8" s="1082"/>
    </row>
    <row r="9" spans="1:19" ht="28.5" customHeight="1">
      <c r="A9" s="1092"/>
      <c r="B9" s="1093"/>
      <c r="C9" s="1117"/>
      <c r="D9" s="1118"/>
      <c r="E9" s="1118"/>
      <c r="F9" s="1118"/>
      <c r="G9" s="1119"/>
      <c r="H9" s="1103" t="s">
        <v>350</v>
      </c>
      <c r="I9" s="1104"/>
      <c r="J9" s="1120"/>
      <c r="K9" s="1121"/>
      <c r="L9" s="1121"/>
      <c r="M9" s="1121"/>
      <c r="N9" s="1122"/>
      <c r="O9" s="1082"/>
    </row>
    <row r="10" spans="1:19" ht="100.5" customHeight="1">
      <c r="A10" s="1134" t="s">
        <v>406</v>
      </c>
      <c r="B10" s="1135"/>
      <c r="C10" s="1131"/>
      <c r="D10" s="1132"/>
      <c r="E10" s="1132"/>
      <c r="F10" s="1132"/>
      <c r="G10" s="1132"/>
      <c r="H10" s="1132"/>
      <c r="I10" s="1132"/>
      <c r="J10" s="1132"/>
      <c r="K10" s="1132"/>
      <c r="L10" s="1132"/>
      <c r="M10" s="1132"/>
      <c r="N10" s="1133"/>
    </row>
    <row r="11" spans="1:19" ht="27.75" customHeight="1">
      <c r="A11" s="1123" t="s">
        <v>100</v>
      </c>
      <c r="B11" s="1136"/>
      <c r="C11" s="1140" t="s">
        <v>407</v>
      </c>
      <c r="D11" s="1141"/>
      <c r="E11" s="1141"/>
      <c r="F11" s="1141"/>
      <c r="G11" s="1142"/>
      <c r="H11" s="1143" t="s">
        <v>408</v>
      </c>
      <c r="I11" s="1144"/>
      <c r="J11" s="1144"/>
      <c r="K11" s="1144"/>
      <c r="L11" s="1144"/>
      <c r="M11" s="1144"/>
      <c r="N11" s="1145"/>
    </row>
    <row r="12" spans="1:19" ht="21.75" customHeight="1">
      <c r="A12" s="1137"/>
      <c r="B12" s="1138"/>
      <c r="C12" s="1146"/>
      <c r="D12" s="1147"/>
      <c r="E12" s="1147"/>
      <c r="F12" s="1147"/>
      <c r="G12" s="1148"/>
      <c r="H12" s="96" t="s">
        <v>620</v>
      </c>
      <c r="I12" s="97"/>
      <c r="J12" s="97"/>
      <c r="K12" s="97"/>
      <c r="L12" s="97"/>
      <c r="M12" s="97"/>
      <c r="N12" s="98"/>
    </row>
    <row r="13" spans="1:19" ht="33" customHeight="1">
      <c r="A13" s="1137"/>
      <c r="B13" s="1138"/>
      <c r="C13" s="1149"/>
      <c r="D13" s="1150"/>
      <c r="E13" s="1150"/>
      <c r="F13" s="1150"/>
      <c r="G13" s="1151"/>
      <c r="H13" s="99"/>
      <c r="I13" s="494" t="s">
        <v>409</v>
      </c>
      <c r="J13" s="1153"/>
      <c r="K13" s="1153"/>
      <c r="L13" s="497" t="s">
        <v>410</v>
      </c>
      <c r="M13" s="100"/>
      <c r="N13" s="101"/>
    </row>
    <row r="14" spans="1:19" ht="33" customHeight="1">
      <c r="A14" s="1137"/>
      <c r="B14" s="1138"/>
      <c r="C14" s="1149"/>
      <c r="D14" s="1150"/>
      <c r="E14" s="1150"/>
      <c r="F14" s="1150"/>
      <c r="G14" s="1151"/>
      <c r="H14" s="102"/>
      <c r="I14" s="495" t="s">
        <v>411</v>
      </c>
      <c r="J14" s="1154"/>
      <c r="K14" s="1154"/>
      <c r="L14" s="496" t="s">
        <v>412</v>
      </c>
      <c r="M14" s="103"/>
      <c r="N14" s="104"/>
    </row>
    <row r="15" spans="1:19" ht="21" customHeight="1">
      <c r="A15" s="1137"/>
      <c r="B15" s="1138"/>
      <c r="C15" s="1149"/>
      <c r="D15" s="1150"/>
      <c r="E15" s="1150"/>
      <c r="F15" s="1150"/>
      <c r="G15" s="1151"/>
      <c r="H15" s="1155" t="s">
        <v>413</v>
      </c>
      <c r="I15" s="1156"/>
      <c r="J15" s="1156"/>
      <c r="K15" s="1156"/>
      <c r="L15" s="1156"/>
      <c r="M15" s="1156"/>
      <c r="N15" s="1157"/>
    </row>
    <row r="16" spans="1:19" ht="36" customHeight="1">
      <c r="A16" s="1137"/>
      <c r="B16" s="1138"/>
      <c r="C16" s="1149"/>
      <c r="D16" s="1150"/>
      <c r="E16" s="1150"/>
      <c r="F16" s="1150"/>
      <c r="G16" s="1151"/>
      <c r="H16" s="1146"/>
      <c r="I16" s="1147"/>
      <c r="J16" s="1147"/>
      <c r="K16" s="1147"/>
      <c r="L16" s="1147"/>
      <c r="M16" s="1147"/>
      <c r="N16" s="1158"/>
    </row>
    <row r="17" spans="1:15" ht="21.75" customHeight="1">
      <c r="A17" s="1137"/>
      <c r="B17" s="1138"/>
      <c r="C17" s="1128"/>
      <c r="D17" s="1129"/>
      <c r="E17" s="1129"/>
      <c r="F17" s="1129"/>
      <c r="G17" s="1152"/>
      <c r="H17" s="1149"/>
      <c r="I17" s="1150"/>
      <c r="J17" s="1150"/>
      <c r="K17" s="1150"/>
      <c r="L17" s="1150"/>
      <c r="M17" s="1150"/>
      <c r="N17" s="1159"/>
    </row>
    <row r="18" spans="1:15" ht="36" customHeight="1">
      <c r="A18" s="1137"/>
      <c r="B18" s="1138"/>
      <c r="C18" s="509" t="s">
        <v>101</v>
      </c>
      <c r="D18" s="1160"/>
      <c r="E18" s="1160"/>
      <c r="F18" s="1160"/>
      <c r="G18" s="1161"/>
      <c r="H18" s="1149"/>
      <c r="I18" s="1150"/>
      <c r="J18" s="1150"/>
      <c r="K18" s="1150"/>
      <c r="L18" s="1150"/>
      <c r="M18" s="1150"/>
      <c r="N18" s="1159"/>
    </row>
    <row r="19" spans="1:15" ht="36" customHeight="1">
      <c r="A19" s="1092"/>
      <c r="B19" s="1139"/>
      <c r="C19" s="509" t="s">
        <v>102</v>
      </c>
      <c r="D19" s="1160"/>
      <c r="E19" s="1160"/>
      <c r="F19" s="1160"/>
      <c r="G19" s="1161"/>
      <c r="H19" s="1128"/>
      <c r="I19" s="1129"/>
      <c r="J19" s="1129"/>
      <c r="K19" s="1129"/>
      <c r="L19" s="1129"/>
      <c r="M19" s="1129"/>
      <c r="N19" s="1130"/>
    </row>
    <row r="20" spans="1:15" ht="43.5" customHeight="1">
      <c r="A20" s="1123" t="s">
        <v>104</v>
      </c>
      <c r="B20" s="1124"/>
      <c r="C20" s="1125"/>
      <c r="D20" s="1126"/>
      <c r="E20" s="1126"/>
      <c r="F20" s="1126"/>
      <c r="G20" s="1126"/>
      <c r="H20" s="1126"/>
      <c r="I20" s="1126"/>
      <c r="J20" s="1126"/>
      <c r="K20" s="1126"/>
      <c r="L20" s="1126"/>
      <c r="M20" s="1126"/>
      <c r="N20" s="1127"/>
    </row>
    <row r="21" spans="1:15" ht="43.5" customHeight="1">
      <c r="A21" s="1092"/>
      <c r="B21" s="1093"/>
      <c r="C21" s="1128"/>
      <c r="D21" s="1129"/>
      <c r="E21" s="1129"/>
      <c r="F21" s="1129"/>
      <c r="G21" s="1129"/>
      <c r="H21" s="1129"/>
      <c r="I21" s="1129"/>
      <c r="J21" s="1129"/>
      <c r="K21" s="1129"/>
      <c r="L21" s="1129"/>
      <c r="M21" s="1129"/>
      <c r="N21" s="1130"/>
    </row>
    <row r="22" spans="1:15" ht="37.200000000000003" customHeight="1">
      <c r="A22" s="1196" t="s">
        <v>560</v>
      </c>
      <c r="B22" s="1197"/>
      <c r="C22" s="525" t="s">
        <v>105</v>
      </c>
      <c r="D22" s="1202" t="s">
        <v>17</v>
      </c>
      <c r="E22" s="1202"/>
      <c r="F22" s="1202"/>
      <c r="G22" s="1202"/>
      <c r="H22" s="359" t="s">
        <v>106</v>
      </c>
      <c r="I22" s="359" t="s">
        <v>107</v>
      </c>
      <c r="J22" s="359" t="s">
        <v>108</v>
      </c>
      <c r="K22" s="1202" t="s">
        <v>109</v>
      </c>
      <c r="L22" s="1202"/>
      <c r="M22" s="1202"/>
      <c r="N22" s="360" t="s">
        <v>120</v>
      </c>
    </row>
    <row r="23" spans="1:15" ht="39" customHeight="1">
      <c r="A23" s="1198"/>
      <c r="B23" s="1199"/>
      <c r="C23" s="1163" t="s">
        <v>678</v>
      </c>
      <c r="D23" s="1168"/>
      <c r="E23" s="1168"/>
      <c r="F23" s="1168"/>
      <c r="G23" s="1168"/>
      <c r="H23" s="643"/>
      <c r="I23" s="510"/>
      <c r="J23" s="510"/>
      <c r="K23" s="1168"/>
      <c r="L23" s="1168"/>
      <c r="M23" s="1168"/>
      <c r="N23" s="511"/>
    </row>
    <row r="24" spans="1:15" ht="39" customHeight="1">
      <c r="A24" s="1198"/>
      <c r="B24" s="1199"/>
      <c r="C24" s="1164"/>
      <c r="D24" s="1167"/>
      <c r="E24" s="1167"/>
      <c r="F24" s="1167"/>
      <c r="G24" s="1167"/>
      <c r="H24" s="512"/>
      <c r="I24" s="512"/>
      <c r="J24" s="512"/>
      <c r="K24" s="1167"/>
      <c r="L24" s="1167"/>
      <c r="M24" s="1167"/>
      <c r="N24" s="513"/>
    </row>
    <row r="25" spans="1:15" ht="39" customHeight="1">
      <c r="A25" s="1198"/>
      <c r="B25" s="1199"/>
      <c r="C25" s="1165"/>
      <c r="D25" s="1162"/>
      <c r="E25" s="1162"/>
      <c r="F25" s="1162"/>
      <c r="G25" s="1162"/>
      <c r="H25" s="514"/>
      <c r="I25" s="514"/>
      <c r="J25" s="514"/>
      <c r="K25" s="1162"/>
      <c r="L25" s="1162"/>
      <c r="M25" s="1162"/>
      <c r="N25" s="515"/>
    </row>
    <row r="26" spans="1:15" ht="39" customHeight="1">
      <c r="A26" s="1198"/>
      <c r="B26" s="1199"/>
      <c r="C26" s="1163" t="s">
        <v>679</v>
      </c>
      <c r="D26" s="1166"/>
      <c r="E26" s="1166"/>
      <c r="F26" s="1166"/>
      <c r="G26" s="1166"/>
      <c r="H26" s="516"/>
      <c r="I26" s="516"/>
      <c r="J26" s="516"/>
      <c r="K26" s="1166"/>
      <c r="L26" s="1166"/>
      <c r="M26" s="1166"/>
      <c r="N26" s="517"/>
    </row>
    <row r="27" spans="1:15" ht="39" customHeight="1">
      <c r="A27" s="1198"/>
      <c r="B27" s="1199"/>
      <c r="C27" s="1164"/>
      <c r="D27" s="1167"/>
      <c r="E27" s="1167"/>
      <c r="F27" s="1167"/>
      <c r="G27" s="1167"/>
      <c r="H27" s="512"/>
      <c r="I27" s="512"/>
      <c r="J27" s="512"/>
      <c r="K27" s="1167"/>
      <c r="L27" s="1167"/>
      <c r="M27" s="1167"/>
      <c r="N27" s="513"/>
    </row>
    <row r="28" spans="1:15" ht="39" customHeight="1">
      <c r="A28" s="1198"/>
      <c r="B28" s="1199"/>
      <c r="C28" s="1165"/>
      <c r="D28" s="1162"/>
      <c r="E28" s="1162"/>
      <c r="F28" s="1162"/>
      <c r="G28" s="1162"/>
      <c r="H28" s="514"/>
      <c r="I28" s="514"/>
      <c r="J28" s="514"/>
      <c r="K28" s="1162"/>
      <c r="L28" s="1162"/>
      <c r="M28" s="1162"/>
      <c r="N28" s="515"/>
    </row>
    <row r="29" spans="1:15" ht="39" customHeight="1">
      <c r="A29" s="1198"/>
      <c r="B29" s="1199"/>
      <c r="C29" s="1163" t="s">
        <v>680</v>
      </c>
      <c r="D29" s="1166"/>
      <c r="E29" s="1166"/>
      <c r="F29" s="1166"/>
      <c r="G29" s="1166"/>
      <c r="H29" s="516"/>
      <c r="I29" s="516"/>
      <c r="J29" s="516"/>
      <c r="K29" s="1166"/>
      <c r="L29" s="1166"/>
      <c r="M29" s="1166"/>
      <c r="N29" s="517"/>
    </row>
    <row r="30" spans="1:15" ht="39" customHeight="1">
      <c r="A30" s="1198"/>
      <c r="B30" s="1199"/>
      <c r="C30" s="1164"/>
      <c r="D30" s="1167"/>
      <c r="E30" s="1167"/>
      <c r="F30" s="1167"/>
      <c r="G30" s="1167"/>
      <c r="H30" s="512"/>
      <c r="I30" s="512"/>
      <c r="J30" s="512"/>
      <c r="K30" s="1167"/>
      <c r="L30" s="1167"/>
      <c r="M30" s="1167"/>
      <c r="N30" s="513"/>
    </row>
    <row r="31" spans="1:15" ht="39" customHeight="1">
      <c r="A31" s="1200"/>
      <c r="B31" s="1201"/>
      <c r="C31" s="1165"/>
      <c r="D31" s="1162"/>
      <c r="E31" s="1162"/>
      <c r="F31" s="1162"/>
      <c r="G31" s="1162"/>
      <c r="H31" s="514"/>
      <c r="I31" s="514"/>
      <c r="J31" s="514"/>
      <c r="K31" s="1162"/>
      <c r="L31" s="1162"/>
      <c r="M31" s="1162"/>
      <c r="N31" s="515"/>
    </row>
    <row r="32" spans="1:15" ht="37.200000000000003" customHeight="1">
      <c r="A32" s="1184" t="s">
        <v>414</v>
      </c>
      <c r="B32" s="1185"/>
      <c r="C32" s="523" t="s">
        <v>105</v>
      </c>
      <c r="D32" s="1190" t="s">
        <v>546</v>
      </c>
      <c r="E32" s="1191"/>
      <c r="F32" s="1190" t="s">
        <v>547</v>
      </c>
      <c r="G32" s="1191"/>
      <c r="H32" s="1190" t="s">
        <v>548</v>
      </c>
      <c r="I32" s="1192"/>
      <c r="J32" s="1190" t="s">
        <v>110</v>
      </c>
      <c r="K32" s="1192"/>
      <c r="L32" s="1192"/>
      <c r="M32" s="1191"/>
      <c r="N32" s="358" t="s">
        <v>549</v>
      </c>
      <c r="O32" s="492"/>
    </row>
    <row r="33" spans="1:15" ht="40.950000000000003" customHeight="1">
      <c r="A33" s="1186"/>
      <c r="B33" s="1187"/>
      <c r="C33" s="509" t="s">
        <v>681</v>
      </c>
      <c r="D33" s="1170"/>
      <c r="E33" s="1171"/>
      <c r="F33" s="1170"/>
      <c r="G33" s="1171"/>
      <c r="H33" s="1172">
        <f>D33-F33</f>
        <v>0</v>
      </c>
      <c r="I33" s="1173"/>
      <c r="J33" s="1174"/>
      <c r="K33" s="1175"/>
      <c r="L33" s="1175"/>
      <c r="M33" s="1176"/>
      <c r="N33" s="518"/>
      <c r="O33" s="492"/>
    </row>
    <row r="34" spans="1:15" ht="41.25" customHeight="1">
      <c r="A34" s="1186"/>
      <c r="B34" s="1187"/>
      <c r="C34" s="509" t="s">
        <v>679</v>
      </c>
      <c r="D34" s="1170"/>
      <c r="E34" s="1171"/>
      <c r="F34" s="1170"/>
      <c r="G34" s="1171"/>
      <c r="H34" s="1172">
        <f t="shared" ref="H34:H35" si="0">D34-F34</f>
        <v>0</v>
      </c>
      <c r="I34" s="1173"/>
      <c r="J34" s="1174"/>
      <c r="K34" s="1175"/>
      <c r="L34" s="1175"/>
      <c r="M34" s="1176"/>
      <c r="N34" s="518"/>
      <c r="O34" s="492"/>
    </row>
    <row r="35" spans="1:15" ht="40.950000000000003" customHeight="1" thickBot="1">
      <c r="A35" s="1188"/>
      <c r="B35" s="1189"/>
      <c r="C35" s="524" t="s">
        <v>682</v>
      </c>
      <c r="D35" s="1177"/>
      <c r="E35" s="1178"/>
      <c r="F35" s="1177"/>
      <c r="G35" s="1178"/>
      <c r="H35" s="1179">
        <f t="shared" si="0"/>
        <v>0</v>
      </c>
      <c r="I35" s="1180"/>
      <c r="J35" s="1181"/>
      <c r="K35" s="1182"/>
      <c r="L35" s="1182"/>
      <c r="M35" s="1183"/>
      <c r="N35" s="519"/>
      <c r="O35" s="492"/>
    </row>
    <row r="36" spans="1:15">
      <c r="A36" s="1169"/>
      <c r="B36" s="1169"/>
      <c r="C36" s="1169"/>
      <c r="D36" s="1169"/>
      <c r="E36" s="1169"/>
      <c r="F36" s="1169"/>
      <c r="G36" s="1169"/>
      <c r="H36" s="1169"/>
      <c r="I36" s="1169"/>
      <c r="J36" s="1169"/>
      <c r="K36" s="1169"/>
      <c r="L36" s="1169"/>
      <c r="M36" s="1169"/>
      <c r="N36" s="1169"/>
    </row>
    <row r="37" spans="1:15">
      <c r="A37" s="361"/>
      <c r="B37" s="361"/>
    </row>
    <row r="38" spans="1:15">
      <c r="A38" s="2"/>
      <c r="B38" s="2"/>
    </row>
    <row r="39" spans="1:15">
      <c r="A39" s="3"/>
      <c r="B39" s="3"/>
    </row>
  </sheetData>
  <sheetProtection algorithmName="SHA-512" hashValue="arPWB6LsZMPneyV7ac/o2vYLJrMDnbIFy0WzeZ8HlF9+oCeMKrm2cB36B0ZPqhCNO5KKbZ0r/pdv0Eh8EFErqw==" saltValue="JyNBCeM9C/9DMQDWPRg8YA==" spinCount="100000" sheet="1" objects="1" scenarios="1"/>
  <mergeCells count="85">
    <mergeCell ref="Q1:Q2"/>
    <mergeCell ref="R1:R2"/>
    <mergeCell ref="S1:S2"/>
    <mergeCell ref="P3:P4"/>
    <mergeCell ref="Q3:Q4"/>
    <mergeCell ref="R3:R4"/>
    <mergeCell ref="S3:S4"/>
    <mergeCell ref="O1:O4"/>
    <mergeCell ref="H33:I33"/>
    <mergeCell ref="J33:M33"/>
    <mergeCell ref="A1:G1"/>
    <mergeCell ref="I1:N1"/>
    <mergeCell ref="A22:B31"/>
    <mergeCell ref="D22:G22"/>
    <mergeCell ref="K22:M22"/>
    <mergeCell ref="C23:C25"/>
    <mergeCell ref="D23:G23"/>
    <mergeCell ref="C29:C31"/>
    <mergeCell ref="D29:G29"/>
    <mergeCell ref="K29:M29"/>
    <mergeCell ref="D30:G30"/>
    <mergeCell ref="K30:M30"/>
    <mergeCell ref="D31:G31"/>
    <mergeCell ref="A36:N36"/>
    <mergeCell ref="F34:G34"/>
    <mergeCell ref="H34:I34"/>
    <mergeCell ref="J34:M34"/>
    <mergeCell ref="D35:E35"/>
    <mergeCell ref="F35:G35"/>
    <mergeCell ref="H35:I35"/>
    <mergeCell ref="J35:M35"/>
    <mergeCell ref="A32:B35"/>
    <mergeCell ref="D32:E32"/>
    <mergeCell ref="F32:G32"/>
    <mergeCell ref="D34:E34"/>
    <mergeCell ref="H32:I32"/>
    <mergeCell ref="J32:M32"/>
    <mergeCell ref="D33:E33"/>
    <mergeCell ref="F33:G33"/>
    <mergeCell ref="K31:M31"/>
    <mergeCell ref="D19:G19"/>
    <mergeCell ref="C26:C28"/>
    <mergeCell ref="D26:G26"/>
    <mergeCell ref="K26:M26"/>
    <mergeCell ref="D27:G27"/>
    <mergeCell ref="K27:M27"/>
    <mergeCell ref="D28:G28"/>
    <mergeCell ref="K28:M28"/>
    <mergeCell ref="K23:M23"/>
    <mergeCell ref="D24:G24"/>
    <mergeCell ref="K24:M24"/>
    <mergeCell ref="D25:G25"/>
    <mergeCell ref="K25:M25"/>
    <mergeCell ref="J8:N8"/>
    <mergeCell ref="H9:I9"/>
    <mergeCell ref="J9:N9"/>
    <mergeCell ref="A20:B21"/>
    <mergeCell ref="C20:N21"/>
    <mergeCell ref="C10:N10"/>
    <mergeCell ref="A10:B10"/>
    <mergeCell ref="A11:B19"/>
    <mergeCell ref="C11:G11"/>
    <mergeCell ref="H11:N11"/>
    <mergeCell ref="C12:G17"/>
    <mergeCell ref="J13:K13"/>
    <mergeCell ref="J14:K14"/>
    <mergeCell ref="H15:N15"/>
    <mergeCell ref="H16:N19"/>
    <mergeCell ref="D18:G18"/>
    <mergeCell ref="O5:O9"/>
    <mergeCell ref="P1:P2"/>
    <mergeCell ref="L4:N4"/>
    <mergeCell ref="J5:N5"/>
    <mergeCell ref="A5:B6"/>
    <mergeCell ref="C5:G6"/>
    <mergeCell ref="H6:I6"/>
    <mergeCell ref="J6:N6"/>
    <mergeCell ref="A7:B7"/>
    <mergeCell ref="H7:I7"/>
    <mergeCell ref="J7:N7"/>
    <mergeCell ref="F7:G7"/>
    <mergeCell ref="H5:I5"/>
    <mergeCell ref="A8:B9"/>
    <mergeCell ref="C8:G9"/>
    <mergeCell ref="H8:I8"/>
  </mergeCells>
  <phoneticPr fontId="7"/>
  <dataValidations xWindow="395" yWindow="601" count="3">
    <dataValidation imeMode="halfAlpha" operator="greaterThanOrEqual" allowBlank="1" showInputMessage="1" showErrorMessage="1" sqref="D33:I35 N33:N35 C7 E7" xr:uid="{00000000-0002-0000-0900-000000000000}"/>
    <dataValidation imeMode="halfAlpha" allowBlank="1" showInputMessage="1" showErrorMessage="1" sqref="N23:N31 J7:N8 H24:J31 I23:J23" xr:uid="{00000000-0002-0000-0900-000001000000}"/>
    <dataValidation type="list" allowBlank="1" showInputMessage="1" showErrorMessage="1" sqref="H1" xr:uid="{00000000-0002-0000-0900-000002000000}">
      <formula1>"いいえ,はい"</formula1>
    </dataValidation>
  </dataValidations>
  <printOptions horizontalCentered="1"/>
  <pageMargins left="0.70866141732283472" right="0.70866141732283472" top="0.35433070866141736" bottom="0.35433070866141736" header="0.31496062992125984" footer="0.31496062992125984"/>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B40"/>
  <sheetViews>
    <sheetView view="pageBreakPreview" zoomScale="55" zoomScaleNormal="55" zoomScaleSheetLayoutView="55" workbookViewId="0">
      <selection activeCell="O8" sqref="O8:R10"/>
    </sheetView>
  </sheetViews>
  <sheetFormatPr defaultColWidth="9" defaultRowHeight="16.2"/>
  <cols>
    <col min="1" max="2" width="7.69921875" style="1" customWidth="1"/>
    <col min="3" max="3" width="13.09765625" style="1" customWidth="1"/>
    <col min="4" max="4" width="9.19921875" style="1" customWidth="1"/>
    <col min="5" max="5" width="13.09765625" style="1" customWidth="1"/>
    <col min="6" max="6" width="9.19921875" style="1" customWidth="1"/>
    <col min="7" max="7" width="11.09765625" style="1" customWidth="1"/>
    <col min="8" max="8" width="12.69921875" style="1" customWidth="1"/>
    <col min="9" max="9" width="8" style="1" customWidth="1"/>
    <col min="10" max="10" width="9.19921875" style="1" customWidth="1"/>
    <col min="11" max="11" width="10.69921875" style="1" customWidth="1"/>
    <col min="12" max="13" width="9.19921875" style="1" customWidth="1"/>
    <col min="14" max="14" width="18.69921875" style="1" customWidth="1"/>
    <col min="15" max="15" width="85.8984375" style="1" customWidth="1"/>
    <col min="16" max="16384" width="9" style="1"/>
  </cols>
  <sheetData>
    <row r="1" spans="1:28" ht="46.2" customHeight="1">
      <c r="A1" s="493" t="s">
        <v>669</v>
      </c>
      <c r="O1" s="1193" t="s">
        <v>621</v>
      </c>
      <c r="Q1" s="65"/>
      <c r="R1" s="65"/>
      <c r="S1" s="65"/>
      <c r="T1" s="65"/>
      <c r="U1" s="65"/>
      <c r="V1" s="65"/>
      <c r="W1" s="65"/>
      <c r="X1" s="65"/>
      <c r="Y1" s="65"/>
      <c r="Z1" s="65"/>
      <c r="AA1" s="65"/>
      <c r="AB1" s="65"/>
    </row>
    <row r="2" spans="1:28" ht="28.5" customHeight="1" thickBot="1">
      <c r="A2" s="1250" t="s">
        <v>111</v>
      </c>
      <c r="B2" s="1250"/>
      <c r="C2" s="1250"/>
      <c r="D2" s="1250"/>
      <c r="E2" s="1250"/>
      <c r="F2" s="1250"/>
      <c r="G2" s="1250"/>
      <c r="H2" s="1250"/>
      <c r="I2" s="1250"/>
      <c r="J2" s="1250"/>
      <c r="K2" s="1250"/>
      <c r="L2" s="1203" t="s">
        <v>671</v>
      </c>
      <c r="M2" s="1204"/>
      <c r="N2" s="1204"/>
      <c r="O2" s="1248"/>
      <c r="Q2" s="65"/>
      <c r="R2" s="65"/>
    </row>
    <row r="3" spans="1:28" ht="29.4" customHeight="1">
      <c r="A3" s="1205" t="s">
        <v>97</v>
      </c>
      <c r="B3" s="1206"/>
      <c r="C3" s="1208" t="str">
        <f>IF(⑥団体概要!$H$1="はい",①総表!C10,"")</f>
        <v/>
      </c>
      <c r="D3" s="1208"/>
      <c r="E3" s="1208"/>
      <c r="F3" s="1208"/>
      <c r="G3" s="1208"/>
      <c r="H3" s="1110" t="s">
        <v>352</v>
      </c>
      <c r="I3" s="1111"/>
      <c r="J3" s="1212" t="str">
        <f>IF(⑥団体概要!$H$1="はい",①総表!C11,"")</f>
        <v/>
      </c>
      <c r="K3" s="1213"/>
      <c r="L3" s="1213"/>
      <c r="M3" s="1213"/>
      <c r="N3" s="1214"/>
      <c r="O3" s="1082" t="s">
        <v>659</v>
      </c>
      <c r="P3" s="356"/>
      <c r="Q3" s="173"/>
      <c r="R3" s="173"/>
    </row>
    <row r="4" spans="1:28" ht="29.4" customHeight="1">
      <c r="A4" s="1207"/>
      <c r="B4" s="1144"/>
      <c r="C4" s="1095"/>
      <c r="D4" s="1095"/>
      <c r="E4" s="1095"/>
      <c r="F4" s="1095"/>
      <c r="G4" s="1095"/>
      <c r="H4" s="1096" t="s">
        <v>12</v>
      </c>
      <c r="I4" s="1097"/>
      <c r="J4" s="1209" t="str">
        <f>IF(⑥団体概要!$H$1="はい",①総表!C12,"")</f>
        <v/>
      </c>
      <c r="K4" s="1210"/>
      <c r="L4" s="1210"/>
      <c r="M4" s="1210"/>
      <c r="N4" s="1211"/>
      <c r="O4" s="1082"/>
      <c r="P4" s="356"/>
      <c r="Q4" s="173"/>
      <c r="R4" s="173"/>
    </row>
    <row r="5" spans="1:28" ht="29.4" customHeight="1">
      <c r="A5" s="1230" t="s">
        <v>98</v>
      </c>
      <c r="B5" s="1218"/>
      <c r="C5" s="526" t="str">
        <f>IF(⑥団体概要!$H$1="はい",①総表!C6,"")</f>
        <v/>
      </c>
      <c r="D5" s="521" t="s">
        <v>563</v>
      </c>
      <c r="E5" s="527" t="str">
        <f>IF(⑥団体概要!$H$1="はい",①総表!E6,"")</f>
        <v/>
      </c>
      <c r="F5" s="1218"/>
      <c r="G5" s="1219"/>
      <c r="H5" s="1103" t="s">
        <v>351</v>
      </c>
      <c r="I5" s="1104"/>
      <c r="J5" s="1120"/>
      <c r="K5" s="1121"/>
      <c r="L5" s="1121"/>
      <c r="M5" s="1121"/>
      <c r="N5" s="1122"/>
      <c r="O5" s="1082"/>
      <c r="P5" s="356"/>
      <c r="Q5" s="173"/>
      <c r="R5" s="173"/>
    </row>
    <row r="6" spans="1:28" ht="29.4" customHeight="1">
      <c r="A6" s="1205" t="s">
        <v>99</v>
      </c>
      <c r="B6" s="1206"/>
      <c r="C6" s="1114" t="str">
        <f>IF(⑥団体概要!$H$1="はい",①総表!C8&amp;①総表!D8&amp;①総表!F8,"")</f>
        <v/>
      </c>
      <c r="D6" s="1115"/>
      <c r="E6" s="1115"/>
      <c r="F6" s="1115"/>
      <c r="G6" s="1116"/>
      <c r="H6" s="1220" t="s">
        <v>562</v>
      </c>
      <c r="I6" s="1221"/>
      <c r="J6" s="1224"/>
      <c r="K6" s="1225"/>
      <c r="L6" s="1225"/>
      <c r="M6" s="1225"/>
      <c r="N6" s="1226"/>
      <c r="O6" s="1082"/>
      <c r="P6" s="356"/>
    </row>
    <row r="7" spans="1:28" ht="29.4" customHeight="1">
      <c r="A7" s="1207"/>
      <c r="B7" s="1144"/>
      <c r="C7" s="1215"/>
      <c r="D7" s="1216"/>
      <c r="E7" s="1216"/>
      <c r="F7" s="1216"/>
      <c r="G7" s="1217"/>
      <c r="H7" s="1222"/>
      <c r="I7" s="1223"/>
      <c r="J7" s="1227"/>
      <c r="K7" s="1228"/>
      <c r="L7" s="1228"/>
      <c r="M7" s="1228"/>
      <c r="N7" s="1229"/>
      <c r="O7" s="1082"/>
      <c r="P7" s="356"/>
    </row>
    <row r="8" spans="1:28" ht="48.75" customHeight="1">
      <c r="A8" s="1231" t="s">
        <v>103</v>
      </c>
      <c r="B8" s="1141"/>
      <c r="C8" s="1125"/>
      <c r="D8" s="1126"/>
      <c r="E8" s="1126"/>
      <c r="F8" s="1126"/>
      <c r="G8" s="1126"/>
      <c r="H8" s="1126"/>
      <c r="I8" s="1126"/>
      <c r="J8" s="1126"/>
      <c r="K8" s="1126"/>
      <c r="L8" s="1126"/>
      <c r="M8" s="1126"/>
      <c r="N8" s="1127"/>
      <c r="O8" s="1244"/>
      <c r="P8" s="1245"/>
      <c r="Q8" s="1246"/>
      <c r="R8" s="1246"/>
    </row>
    <row r="9" spans="1:28" ht="48.45" customHeight="1">
      <c r="A9" s="1207"/>
      <c r="B9" s="1144"/>
      <c r="C9" s="1128"/>
      <c r="D9" s="1129"/>
      <c r="E9" s="1129"/>
      <c r="F9" s="1129"/>
      <c r="G9" s="1129"/>
      <c r="H9" s="1129"/>
      <c r="I9" s="1129"/>
      <c r="J9" s="1129"/>
      <c r="K9" s="1129"/>
      <c r="L9" s="1129"/>
      <c r="M9" s="1129"/>
      <c r="N9" s="1130"/>
      <c r="O9" s="1244"/>
      <c r="P9" s="1245"/>
      <c r="Q9" s="1246"/>
      <c r="R9" s="1246"/>
    </row>
    <row r="10" spans="1:28" ht="27.75" customHeight="1">
      <c r="A10" s="1232" t="s">
        <v>100</v>
      </c>
      <c r="B10" s="1233"/>
      <c r="C10" s="1140" t="s">
        <v>112</v>
      </c>
      <c r="D10" s="1141"/>
      <c r="E10" s="1141"/>
      <c r="F10" s="1141"/>
      <c r="G10" s="1142"/>
      <c r="H10" s="1143" t="s">
        <v>113</v>
      </c>
      <c r="I10" s="1144"/>
      <c r="J10" s="1144"/>
      <c r="K10" s="1144"/>
      <c r="L10" s="1144"/>
      <c r="M10" s="1144"/>
      <c r="N10" s="1145"/>
      <c r="O10" s="1247"/>
      <c r="P10" s="1245"/>
      <c r="Q10" s="1246"/>
      <c r="R10" s="1246"/>
    </row>
    <row r="11" spans="1:28" ht="21.75" customHeight="1">
      <c r="A11" s="1231"/>
      <c r="B11" s="1142"/>
      <c r="C11" s="1146"/>
      <c r="D11" s="1147"/>
      <c r="E11" s="1147"/>
      <c r="F11" s="1147"/>
      <c r="G11" s="1148"/>
      <c r="H11" s="1155" t="s">
        <v>114</v>
      </c>
      <c r="I11" s="1156"/>
      <c r="J11" s="1156"/>
      <c r="K11" s="1156"/>
      <c r="L11" s="1156"/>
      <c r="M11" s="1156"/>
      <c r="N11" s="1157"/>
    </row>
    <row r="12" spans="1:28" ht="36" customHeight="1">
      <c r="A12" s="1231"/>
      <c r="B12" s="1142"/>
      <c r="C12" s="1149"/>
      <c r="D12" s="1150"/>
      <c r="E12" s="1150"/>
      <c r="F12" s="1150"/>
      <c r="G12" s="1151"/>
      <c r="H12" s="1235"/>
      <c r="I12" s="1236"/>
      <c r="J12" s="1236"/>
      <c r="K12" s="1236"/>
      <c r="L12" s="1236"/>
      <c r="M12" s="1236"/>
      <c r="N12" s="1237"/>
    </row>
    <row r="13" spans="1:28" ht="36" customHeight="1">
      <c r="A13" s="1231"/>
      <c r="B13" s="1142"/>
      <c r="C13" s="1149"/>
      <c r="D13" s="1150"/>
      <c r="E13" s="1150"/>
      <c r="F13" s="1150"/>
      <c r="G13" s="1151"/>
      <c r="H13" s="1238"/>
      <c r="I13" s="1239"/>
      <c r="J13" s="1239"/>
      <c r="K13" s="1239"/>
      <c r="L13" s="1239"/>
      <c r="M13" s="1239"/>
      <c r="N13" s="1240"/>
    </row>
    <row r="14" spans="1:28" ht="21.75" customHeight="1">
      <c r="A14" s="1231"/>
      <c r="B14" s="1142"/>
      <c r="C14" s="1149"/>
      <c r="D14" s="1150"/>
      <c r="E14" s="1150"/>
      <c r="F14" s="1150"/>
      <c r="G14" s="1151"/>
      <c r="H14" s="1155" t="s">
        <v>115</v>
      </c>
      <c r="I14" s="1156"/>
      <c r="J14" s="1156"/>
      <c r="K14" s="1156"/>
      <c r="L14" s="1156"/>
      <c r="M14" s="1156"/>
      <c r="N14" s="1157"/>
    </row>
    <row r="15" spans="1:28" ht="36" customHeight="1">
      <c r="A15" s="1231"/>
      <c r="B15" s="1142"/>
      <c r="C15" s="1149"/>
      <c r="D15" s="1150"/>
      <c r="E15" s="1150"/>
      <c r="F15" s="1150"/>
      <c r="G15" s="1151"/>
      <c r="H15" s="1146"/>
      <c r="I15" s="1147"/>
      <c r="J15" s="1147"/>
      <c r="K15" s="1147"/>
      <c r="L15" s="1147"/>
      <c r="M15" s="1147"/>
      <c r="N15" s="1158"/>
    </row>
    <row r="16" spans="1:28" ht="36" customHeight="1">
      <c r="A16" s="1231"/>
      <c r="B16" s="1142"/>
      <c r="C16" s="1149"/>
      <c r="D16" s="1150"/>
      <c r="E16" s="1150"/>
      <c r="F16" s="1150"/>
      <c r="G16" s="1151"/>
      <c r="H16" s="1149"/>
      <c r="I16" s="1150"/>
      <c r="J16" s="1150"/>
      <c r="K16" s="1150"/>
      <c r="L16" s="1150"/>
      <c r="M16" s="1150"/>
      <c r="N16" s="1159"/>
    </row>
    <row r="17" spans="1:14" ht="21.75" customHeight="1">
      <c r="A17" s="1231"/>
      <c r="B17" s="1142"/>
      <c r="C17" s="1128"/>
      <c r="D17" s="1129"/>
      <c r="E17" s="1129"/>
      <c r="F17" s="1129"/>
      <c r="G17" s="1152"/>
      <c r="H17" s="1155" t="s">
        <v>116</v>
      </c>
      <c r="I17" s="1156"/>
      <c r="J17" s="1156"/>
      <c r="K17" s="1156"/>
      <c r="L17" s="1156"/>
      <c r="M17" s="1156"/>
      <c r="N17" s="1157"/>
    </row>
    <row r="18" spans="1:14" ht="36" customHeight="1">
      <c r="A18" s="1231"/>
      <c r="B18" s="1142"/>
      <c r="C18" s="509" t="s">
        <v>101</v>
      </c>
      <c r="D18" s="1160"/>
      <c r="E18" s="1160"/>
      <c r="F18" s="1160"/>
      <c r="G18" s="1161"/>
      <c r="H18" s="1150"/>
      <c r="I18" s="1150"/>
      <c r="J18" s="1150"/>
      <c r="K18" s="1150"/>
      <c r="L18" s="1150"/>
      <c r="M18" s="1150"/>
      <c r="N18" s="1159"/>
    </row>
    <row r="19" spans="1:14" ht="36" customHeight="1">
      <c r="A19" s="1207"/>
      <c r="B19" s="1234"/>
      <c r="C19" s="509" t="s">
        <v>102</v>
      </c>
      <c r="D19" s="1160"/>
      <c r="E19" s="1160"/>
      <c r="F19" s="1160"/>
      <c r="G19" s="1161"/>
      <c r="H19" s="1128"/>
      <c r="I19" s="1129"/>
      <c r="J19" s="1129"/>
      <c r="K19" s="1129"/>
      <c r="L19" s="1129"/>
      <c r="M19" s="1129"/>
      <c r="N19" s="1130"/>
    </row>
    <row r="20" spans="1:14" ht="42.75" customHeight="1">
      <c r="A20" s="1232" t="s">
        <v>104</v>
      </c>
      <c r="B20" s="1241"/>
      <c r="C20" s="1125"/>
      <c r="D20" s="1126"/>
      <c r="E20" s="1126"/>
      <c r="F20" s="1126"/>
      <c r="G20" s="1126"/>
      <c r="H20" s="1126"/>
      <c r="I20" s="1126"/>
      <c r="J20" s="1126"/>
      <c r="K20" s="1126"/>
      <c r="L20" s="1126"/>
      <c r="M20" s="1126"/>
      <c r="N20" s="1127"/>
    </row>
    <row r="21" spans="1:14" ht="42.75" customHeight="1">
      <c r="A21" s="1231"/>
      <c r="B21" s="1141"/>
      <c r="C21" s="1149"/>
      <c r="D21" s="1150"/>
      <c r="E21" s="1150"/>
      <c r="F21" s="1150"/>
      <c r="G21" s="1150"/>
      <c r="H21" s="1150"/>
      <c r="I21" s="1150"/>
      <c r="J21" s="1150"/>
      <c r="K21" s="1150"/>
      <c r="L21" s="1150"/>
      <c r="M21" s="1150"/>
      <c r="N21" s="1159"/>
    </row>
    <row r="22" spans="1:14" ht="42.75" customHeight="1">
      <c r="A22" s="1207"/>
      <c r="B22" s="1144"/>
      <c r="C22" s="1128"/>
      <c r="D22" s="1129"/>
      <c r="E22" s="1129"/>
      <c r="F22" s="1129"/>
      <c r="G22" s="1129"/>
      <c r="H22" s="1129"/>
      <c r="I22" s="1129"/>
      <c r="J22" s="1129"/>
      <c r="K22" s="1129"/>
      <c r="L22" s="1129"/>
      <c r="M22" s="1129"/>
      <c r="N22" s="1130"/>
    </row>
    <row r="23" spans="1:14" ht="37.950000000000003" customHeight="1">
      <c r="A23" s="1242" t="s">
        <v>561</v>
      </c>
      <c r="B23" s="1243"/>
      <c r="C23" s="525" t="s">
        <v>105</v>
      </c>
      <c r="D23" s="1202" t="s">
        <v>17</v>
      </c>
      <c r="E23" s="1202"/>
      <c r="F23" s="1202"/>
      <c r="G23" s="1202"/>
      <c r="H23" s="359" t="s">
        <v>106</v>
      </c>
      <c r="I23" s="359" t="s">
        <v>107</v>
      </c>
      <c r="J23" s="359" t="s">
        <v>108</v>
      </c>
      <c r="K23" s="1202" t="s">
        <v>109</v>
      </c>
      <c r="L23" s="1202"/>
      <c r="M23" s="1202"/>
      <c r="N23" s="360" t="s">
        <v>120</v>
      </c>
    </row>
    <row r="24" spans="1:14" ht="39" customHeight="1">
      <c r="A24" s="1242"/>
      <c r="B24" s="1243"/>
      <c r="C24" s="1163" t="s">
        <v>678</v>
      </c>
      <c r="D24" s="1168"/>
      <c r="E24" s="1168"/>
      <c r="F24" s="1168"/>
      <c r="G24" s="1168"/>
      <c r="H24" s="510"/>
      <c r="I24" s="510"/>
      <c r="J24" s="510"/>
      <c r="K24" s="1168"/>
      <c r="L24" s="1168"/>
      <c r="M24" s="1168"/>
      <c r="N24" s="511"/>
    </row>
    <row r="25" spans="1:14" ht="39" customHeight="1">
      <c r="A25" s="1242"/>
      <c r="B25" s="1243"/>
      <c r="C25" s="1164"/>
      <c r="D25" s="1167"/>
      <c r="E25" s="1167"/>
      <c r="F25" s="1167"/>
      <c r="G25" s="1167"/>
      <c r="H25" s="647"/>
      <c r="I25" s="512"/>
      <c r="J25" s="512"/>
      <c r="K25" s="1167"/>
      <c r="L25" s="1167"/>
      <c r="M25" s="1167"/>
      <c r="N25" s="513"/>
    </row>
    <row r="26" spans="1:14" ht="39" customHeight="1">
      <c r="A26" s="1242"/>
      <c r="B26" s="1243"/>
      <c r="C26" s="1165"/>
      <c r="D26" s="1162"/>
      <c r="E26" s="1162"/>
      <c r="F26" s="1162"/>
      <c r="G26" s="1162"/>
      <c r="H26" s="512"/>
      <c r="I26" s="514"/>
      <c r="J26" s="514"/>
      <c r="K26" s="1162"/>
      <c r="L26" s="1162"/>
      <c r="M26" s="1162"/>
      <c r="N26" s="515"/>
    </row>
    <row r="27" spans="1:14" ht="39" customHeight="1">
      <c r="A27" s="1242"/>
      <c r="B27" s="1243"/>
      <c r="C27" s="1163" t="s">
        <v>679</v>
      </c>
      <c r="D27" s="1166"/>
      <c r="E27" s="1166"/>
      <c r="F27" s="1166"/>
      <c r="G27" s="1166"/>
      <c r="H27" s="516"/>
      <c r="I27" s="516"/>
      <c r="J27" s="516"/>
      <c r="K27" s="1166"/>
      <c r="L27" s="1166"/>
      <c r="M27" s="1166"/>
      <c r="N27" s="517"/>
    </row>
    <row r="28" spans="1:14" ht="39" customHeight="1">
      <c r="A28" s="1242"/>
      <c r="B28" s="1243"/>
      <c r="C28" s="1164"/>
      <c r="D28" s="1167"/>
      <c r="E28" s="1167"/>
      <c r="F28" s="1167"/>
      <c r="G28" s="1167"/>
      <c r="H28" s="512"/>
      <c r="I28" s="512"/>
      <c r="J28" s="512"/>
      <c r="K28" s="1167"/>
      <c r="L28" s="1167"/>
      <c r="M28" s="1167"/>
      <c r="N28" s="513"/>
    </row>
    <row r="29" spans="1:14" ht="39" customHeight="1">
      <c r="A29" s="1242"/>
      <c r="B29" s="1243"/>
      <c r="C29" s="1165"/>
      <c r="D29" s="1162"/>
      <c r="E29" s="1162"/>
      <c r="F29" s="1162"/>
      <c r="G29" s="1162"/>
      <c r="H29" s="514"/>
      <c r="I29" s="514"/>
      <c r="J29" s="514"/>
      <c r="K29" s="1162"/>
      <c r="L29" s="1162"/>
      <c r="M29" s="1162"/>
      <c r="N29" s="515"/>
    </row>
    <row r="30" spans="1:14" ht="39" customHeight="1">
      <c r="A30" s="1242"/>
      <c r="B30" s="1243"/>
      <c r="C30" s="1163" t="s">
        <v>680</v>
      </c>
      <c r="D30" s="1166"/>
      <c r="E30" s="1166"/>
      <c r="F30" s="1166"/>
      <c r="G30" s="1166"/>
      <c r="H30" s="516"/>
      <c r="I30" s="516"/>
      <c r="J30" s="516"/>
      <c r="K30" s="1166"/>
      <c r="L30" s="1166"/>
      <c r="M30" s="1166"/>
      <c r="N30" s="517"/>
    </row>
    <row r="31" spans="1:14" ht="39" customHeight="1">
      <c r="A31" s="1242"/>
      <c r="B31" s="1243"/>
      <c r="C31" s="1164"/>
      <c r="D31" s="1167"/>
      <c r="E31" s="1167"/>
      <c r="F31" s="1167"/>
      <c r="G31" s="1167"/>
      <c r="H31" s="512"/>
      <c r="I31" s="512"/>
      <c r="J31" s="512"/>
      <c r="K31" s="1167"/>
      <c r="L31" s="1167"/>
      <c r="M31" s="1167"/>
      <c r="N31" s="513"/>
    </row>
    <row r="32" spans="1:14" ht="39" customHeight="1">
      <c r="A32" s="1242"/>
      <c r="B32" s="1243"/>
      <c r="C32" s="1165"/>
      <c r="D32" s="1162"/>
      <c r="E32" s="1162"/>
      <c r="F32" s="1162"/>
      <c r="G32" s="1162"/>
      <c r="H32" s="514"/>
      <c r="I32" s="514"/>
      <c r="J32" s="514"/>
      <c r="K32" s="1162"/>
      <c r="L32" s="1162"/>
      <c r="M32" s="1162"/>
      <c r="N32" s="515"/>
    </row>
    <row r="33" spans="1:14" ht="37.950000000000003" customHeight="1">
      <c r="A33" s="1251" t="s">
        <v>117</v>
      </c>
      <c r="B33" s="1252"/>
      <c r="C33" s="523" t="s">
        <v>105</v>
      </c>
      <c r="D33" s="1190" t="s">
        <v>546</v>
      </c>
      <c r="E33" s="1191"/>
      <c r="F33" s="1190" t="s">
        <v>547</v>
      </c>
      <c r="G33" s="1191"/>
      <c r="H33" s="1190" t="s">
        <v>548</v>
      </c>
      <c r="I33" s="1192"/>
      <c r="J33" s="1190" t="s">
        <v>110</v>
      </c>
      <c r="K33" s="1192"/>
      <c r="L33" s="1192"/>
      <c r="M33" s="1191"/>
      <c r="N33" s="358" t="s">
        <v>549</v>
      </c>
    </row>
    <row r="34" spans="1:14" ht="40.950000000000003" customHeight="1">
      <c r="A34" s="1253"/>
      <c r="B34" s="1254"/>
      <c r="C34" s="509" t="s">
        <v>681</v>
      </c>
      <c r="D34" s="1170"/>
      <c r="E34" s="1171"/>
      <c r="F34" s="1170"/>
      <c r="G34" s="1171"/>
      <c r="H34" s="1172">
        <f>D34-F34</f>
        <v>0</v>
      </c>
      <c r="I34" s="1173"/>
      <c r="J34" s="1174"/>
      <c r="K34" s="1175"/>
      <c r="L34" s="1175"/>
      <c r="M34" s="1176"/>
      <c r="N34" s="518"/>
    </row>
    <row r="35" spans="1:14" ht="40.950000000000003" customHeight="1">
      <c r="A35" s="1253"/>
      <c r="B35" s="1254"/>
      <c r="C35" s="509" t="s">
        <v>679</v>
      </c>
      <c r="D35" s="1170"/>
      <c r="E35" s="1171"/>
      <c r="F35" s="1170"/>
      <c r="G35" s="1171"/>
      <c r="H35" s="1172">
        <f t="shared" ref="H35:H36" si="0">D35-F35</f>
        <v>0</v>
      </c>
      <c r="I35" s="1173"/>
      <c r="J35" s="1174"/>
      <c r="K35" s="1175"/>
      <c r="L35" s="1175"/>
      <c r="M35" s="1176"/>
      <c r="N35" s="518"/>
    </row>
    <row r="36" spans="1:14" ht="40.950000000000003" customHeight="1" thickBot="1">
      <c r="A36" s="1255"/>
      <c r="B36" s="1256"/>
      <c r="C36" s="524" t="s">
        <v>680</v>
      </c>
      <c r="D36" s="1177"/>
      <c r="E36" s="1178"/>
      <c r="F36" s="1177"/>
      <c r="G36" s="1178"/>
      <c r="H36" s="1179">
        <f t="shared" si="0"/>
        <v>0</v>
      </c>
      <c r="I36" s="1180"/>
      <c r="J36" s="1181"/>
      <c r="K36" s="1182"/>
      <c r="L36" s="1182"/>
      <c r="M36" s="1183"/>
      <c r="N36" s="519"/>
    </row>
    <row r="37" spans="1:14">
      <c r="A37" s="1169"/>
      <c r="B37" s="1169"/>
      <c r="C37" s="1169"/>
      <c r="D37" s="1169"/>
      <c r="E37" s="1169"/>
      <c r="F37" s="1169"/>
      <c r="G37" s="1169"/>
      <c r="H37" s="1169"/>
      <c r="I37" s="1169"/>
      <c r="J37" s="1169"/>
      <c r="K37" s="1169"/>
      <c r="L37" s="1169"/>
      <c r="M37" s="1169"/>
      <c r="N37" s="1169"/>
    </row>
    <row r="38" spans="1:14">
      <c r="A38" s="1249"/>
      <c r="B38" s="1249"/>
      <c r="C38" s="1249"/>
      <c r="D38" s="1249"/>
      <c r="E38" s="1249"/>
      <c r="F38" s="1249"/>
      <c r="G38" s="1249"/>
      <c r="H38" s="1249"/>
      <c r="I38" s="1249"/>
      <c r="J38" s="1249"/>
      <c r="K38" s="1249"/>
      <c r="L38" s="1249"/>
      <c r="M38" s="1249"/>
      <c r="N38" s="1249"/>
    </row>
    <row r="39" spans="1:14">
      <c r="A39" s="2"/>
      <c r="B39" s="2"/>
    </row>
    <row r="40" spans="1:14">
      <c r="A40" s="3"/>
      <c r="B40" s="3"/>
    </row>
  </sheetData>
  <sheetProtection algorithmName="SHA-512" hashValue="T4bf6TYVvXnqyKemay0/xvrskT6HNL9uvBWEB7xA+W1uTU73xpk9V0Az2rnujaSiTbMq18l2KHEkEeTZNTKzUA==" saltValue="yD1M0m9msWTynHQrYACjog==" spinCount="100000" sheet="1" objects="1" scenarios="1"/>
  <mergeCells count="78">
    <mergeCell ref="O3:O7"/>
    <mergeCell ref="O1:O2"/>
    <mergeCell ref="A38:N38"/>
    <mergeCell ref="A2:K2"/>
    <mergeCell ref="D26:G26"/>
    <mergeCell ref="A37:N37"/>
    <mergeCell ref="F35:G35"/>
    <mergeCell ref="H35:I35"/>
    <mergeCell ref="J35:M35"/>
    <mergeCell ref="D36:E36"/>
    <mergeCell ref="D35:E35"/>
    <mergeCell ref="F36:G36"/>
    <mergeCell ref="H36:I36"/>
    <mergeCell ref="J36:M36"/>
    <mergeCell ref="A33:B36"/>
    <mergeCell ref="D34:E34"/>
    <mergeCell ref="F34:G34"/>
    <mergeCell ref="H34:I34"/>
    <mergeCell ref="J34:M34"/>
    <mergeCell ref="O8:R10"/>
    <mergeCell ref="D29:G29"/>
    <mergeCell ref="K29:M29"/>
    <mergeCell ref="F33:G33"/>
    <mergeCell ref="H33:I33"/>
    <mergeCell ref="D33:E33"/>
    <mergeCell ref="J33:M33"/>
    <mergeCell ref="C30:C32"/>
    <mergeCell ref="D30:G30"/>
    <mergeCell ref="K30:M30"/>
    <mergeCell ref="D31:G31"/>
    <mergeCell ref="K31:M31"/>
    <mergeCell ref="D32:G32"/>
    <mergeCell ref="K32:M32"/>
    <mergeCell ref="A20:B22"/>
    <mergeCell ref="C20:N22"/>
    <mergeCell ref="A23:B32"/>
    <mergeCell ref="D23:G23"/>
    <mergeCell ref="K23:M23"/>
    <mergeCell ref="C24:C26"/>
    <mergeCell ref="D24:G24"/>
    <mergeCell ref="K24:M24"/>
    <mergeCell ref="D25:G25"/>
    <mergeCell ref="K25:M25"/>
    <mergeCell ref="K26:M26"/>
    <mergeCell ref="C27:C29"/>
    <mergeCell ref="D27:G27"/>
    <mergeCell ref="K27:M27"/>
    <mergeCell ref="D28:G28"/>
    <mergeCell ref="K28:M28"/>
    <mergeCell ref="A8:B9"/>
    <mergeCell ref="C8:N9"/>
    <mergeCell ref="A10:B19"/>
    <mergeCell ref="C10:G10"/>
    <mergeCell ref="H10:N10"/>
    <mergeCell ref="C11:G17"/>
    <mergeCell ref="H11:N11"/>
    <mergeCell ref="H12:N13"/>
    <mergeCell ref="H14:N14"/>
    <mergeCell ref="H15:N16"/>
    <mergeCell ref="H17:N17"/>
    <mergeCell ref="D18:G18"/>
    <mergeCell ref="H18:N19"/>
    <mergeCell ref="D19:G19"/>
    <mergeCell ref="A6:B7"/>
    <mergeCell ref="C6:G7"/>
    <mergeCell ref="F5:G5"/>
    <mergeCell ref="H6:I7"/>
    <mergeCell ref="J6:N7"/>
    <mergeCell ref="A5:B5"/>
    <mergeCell ref="H5:I5"/>
    <mergeCell ref="J5:N5"/>
    <mergeCell ref="L2:N2"/>
    <mergeCell ref="A3:B4"/>
    <mergeCell ref="C3:G4"/>
    <mergeCell ref="H4:I4"/>
    <mergeCell ref="J4:N4"/>
    <mergeCell ref="H3:I3"/>
    <mergeCell ref="J3:N3"/>
  </mergeCells>
  <phoneticPr fontId="7"/>
  <dataValidations count="2">
    <dataValidation imeMode="halfAlpha" operator="greaterThanOrEqual" allowBlank="1" showInputMessage="1" showErrorMessage="1" sqref="E5 C5 D34:I36 N34:N36" xr:uid="{00000000-0002-0000-0A00-000000000000}"/>
    <dataValidation imeMode="halfAlpha" allowBlank="1" showInputMessage="1" showErrorMessage="1" sqref="K5:N5 J5:J6 N24:N32 H26 H24:J24 H27:J32 I25:J26" xr:uid="{00000000-0002-0000-0A00-000001000000}"/>
  </dataValidations>
  <printOptions horizontalCentered="1"/>
  <pageMargins left="0.70866141732283472" right="0.70866141732283472" top="0.35433070866141736" bottom="0.35433070866141736"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datas</vt:lpstr>
      <vt:lpstr>※初めにお読みください</vt:lpstr>
      <vt:lpstr>記載可能経費一覧</vt:lpstr>
      <vt:lpstr>チェック表</vt:lpstr>
      <vt:lpstr>①総表</vt:lpstr>
      <vt:lpstr>②個表１</vt:lpstr>
      <vt:lpstr>③個表２</vt:lpstr>
      <vt:lpstr>④収入</vt:lpstr>
      <vt:lpstr>⑤支出</vt:lpstr>
      <vt:lpstr>⑥団体概要</vt:lpstr>
      <vt:lpstr>⑦実行委員会等概要</vt:lpstr>
      <vt:lpstr>※初めにお読みください!Print_Area</vt:lpstr>
      <vt:lpstr>①総表!Print_Area</vt:lpstr>
      <vt:lpstr>②個表１!Print_Area</vt:lpstr>
      <vt:lpstr>③個表２!Print_Area</vt:lpstr>
      <vt:lpstr>④収入!Print_Area</vt:lpstr>
      <vt:lpstr>⑤支出!Print_Area</vt:lpstr>
      <vt:lpstr>⑥団体概要!Print_Area</vt:lpstr>
      <vt:lpstr>⑦実行委員会等概要!Print_Area</vt:lpstr>
      <vt:lpstr>datas!Print_Area</vt:lpstr>
      <vt:lpstr>チェック表!Print_Area</vt:lpstr>
      <vt:lpstr>記載可能経費一覧!Print_Area</vt:lpstr>
      <vt:lpstr>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nishimoto kaori</cp:lastModifiedBy>
  <cp:lastPrinted>2024-09-20T09:07:01Z</cp:lastPrinted>
  <dcterms:created xsi:type="dcterms:W3CDTF">2020-08-12T01:57:30Z</dcterms:created>
  <dcterms:modified xsi:type="dcterms:W3CDTF">2024-09-25T05:29:14Z</dcterms:modified>
</cp:coreProperties>
</file>