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91" windowWidth="10290" windowHeight="8160" activeTab="0"/>
  </bookViews>
  <sheets>
    <sheet name="①積算内訳様式（単年度）" sheetId="1" r:id="rId1"/>
    <sheet name="②別紙・消費税等仕入控除税額（単年度）" sheetId="2" r:id="rId2"/>
    <sheet name="①記入例" sheetId="3" r:id="rId3"/>
    <sheet name="②記入例" sheetId="4" r:id="rId4"/>
  </sheets>
  <definedNames/>
  <calcPr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D59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74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6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D72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N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5" authorId="0">
      <text>
        <r>
          <rPr>
            <sz val="9"/>
            <rFont val="ＭＳ Ｐゴシック"/>
            <family val="3"/>
          </rPr>
          <t>別紙･消費税等仕入控除税額の
（Ｃ３）の額が転記されます。</t>
        </r>
      </text>
    </comment>
    <comment ref="N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H15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2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6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6" authorId="0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7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8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G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（Ａ）（Ａ１）（Ａ３）より
自動算出されます。</t>
        </r>
      </text>
    </comment>
    <comment ref="G8" authorId="0">
      <text>
        <r>
          <rPr>
            <b/>
            <sz val="9"/>
            <rFont val="MS P ゴシック"/>
            <family val="3"/>
          </rPr>
          <t>手入力してください。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日本芸術文化振興会</author>
  </authors>
  <commentLis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N65" authorId="0">
      <text>
        <r>
          <rPr>
            <sz val="9"/>
            <rFont val="ＭＳ Ｐゴシック"/>
            <family val="3"/>
          </rPr>
          <t>別紙･消費税等仕入控除税額の
（Ｃ３）の額が転記されます。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2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D74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59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66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</commentList>
</comments>
</file>

<file path=xl/comments4.xml><?xml version="1.0" encoding="utf-8"?>
<comments xmlns="http://schemas.openxmlformats.org/spreadsheetml/2006/main">
  <authors>
    <author>eizo</author>
    <author>日本芸術文化振興会</author>
  </authors>
  <commentList>
    <comment ref="G7" authorId="0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8" authorId="1">
      <text>
        <r>
          <rPr>
            <b/>
            <sz val="9"/>
            <rFont val="MS P ゴシック"/>
            <family val="3"/>
          </rPr>
          <t>手入力してください。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（Ａ）（Ａ１）（Ａ３）より
自動算出されます。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H15" authorId="1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9" authorId="1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2" authorId="1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3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3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4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6" authorId="1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6" authorId="1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7" authorId="1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8" authorId="1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9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9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0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1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2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62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3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4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C4" authorId="1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</commentList>
</comments>
</file>

<file path=xl/sharedStrings.xml><?xml version="1.0" encoding="utf-8"?>
<sst xmlns="http://schemas.openxmlformats.org/spreadsheetml/2006/main" count="388" uniqueCount="182">
  <si>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</si>
  <si>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</si>
  <si>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</si>
  <si>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</si>
  <si>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</si>
  <si>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</si>
  <si>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</si>
  <si>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</si>
  <si>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</si>
  <si>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</si>
  <si>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</si>
  <si>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</si>
  <si>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</si>
  <si>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</si>
  <si>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株式会社○○○</t>
  </si>
  <si>
    <t>○○○株式会社</t>
  </si>
  <si>
    <t>○○株式会社</t>
  </si>
  <si>
    <t>企画脚本費</t>
  </si>
  <si>
    <t>シナハン費</t>
  </si>
  <si>
    <t>*,***,***</t>
  </si>
  <si>
    <t>　　原作使用料</t>
  </si>
  <si>
    <t>　　脚本料</t>
  </si>
  <si>
    <t>　　調査資料代</t>
  </si>
  <si>
    <t>　　台本印刷費</t>
  </si>
  <si>
    <t>フィルム関係費</t>
  </si>
  <si>
    <t>　　現像費</t>
  </si>
  <si>
    <t>撮影費</t>
  </si>
  <si>
    <t>ロケハン費</t>
  </si>
  <si>
    <t>　　渉外費○○外*件</t>
  </si>
  <si>
    <t>ロケーション費</t>
  </si>
  <si>
    <t>照明費</t>
  </si>
  <si>
    <t>　　旅費・交通費</t>
  </si>
  <si>
    <t>　　宿泊*日間のべ**名</t>
  </si>
  <si>
    <t>美術費</t>
  </si>
  <si>
    <t>　　大道具</t>
  </si>
  <si>
    <t>　　衣装・メイク</t>
  </si>
  <si>
    <t>音楽費</t>
  </si>
  <si>
    <t>　　編集作業費</t>
  </si>
  <si>
    <t>　　映倫審査料</t>
  </si>
  <si>
    <t>　　製作発表資料印刷費</t>
  </si>
  <si>
    <t>　　スチール撮影費</t>
  </si>
  <si>
    <t>仕上費</t>
  </si>
  <si>
    <t>製 作 費</t>
  </si>
  <si>
    <t>**,***,***</t>
  </si>
  <si>
    <t>**,***</t>
  </si>
  <si>
    <t>*,***,***</t>
  </si>
  <si>
    <t>***,***</t>
  </si>
  <si>
    <t>資金調達方法:</t>
  </si>
  <si>
    <t>製作発表関係費</t>
  </si>
  <si>
    <t>　</t>
  </si>
  <si>
    <t>※免税事業者及び簡易課税事業者については、提出不要</t>
  </si>
  <si>
    <t>項　　目</t>
  </si>
  <si>
    <t>内　　　　　訳</t>
  </si>
  <si>
    <t>課　税　対　象　外　経　費　計</t>
  </si>
  <si>
    <t>千円</t>
  </si>
  <si>
    <t>内訳　（単位：円）</t>
  </si>
  <si>
    <t>　</t>
  </si>
  <si>
    <t>***</t>
  </si>
  <si>
    <t>総額（イ）＋（ロ）</t>
  </si>
  <si>
    <t>団体名</t>
  </si>
  <si>
    <t>①</t>
  </si>
  <si>
    <t>　　旅費・現地移動費（国外）</t>
  </si>
  <si>
    <t>***,***</t>
  </si>
  <si>
    <t>　　現地機材運搬費（国外）</t>
  </si>
  <si>
    <t>予算額（千円）</t>
  </si>
  <si>
    <t>単位（円）</t>
  </si>
  <si>
    <t>交付を受けようとする助成金の額（ハ1）</t>
  </si>
  <si>
    <t>②</t>
  </si>
  <si>
    <t>キャスト費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</si>
  <si>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</si>
  <si>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</si>
  <si>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</si>
  <si>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</si>
  <si>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音声ガイド制作費</t>
  </si>
  <si>
    <t>交付を受けようとする助成金の総額
（ハ1）+（ハ2）+（ハ3）＝（ハ）</t>
  </si>
  <si>
    <t>音声ガイド制作費（ハ3）</t>
  </si>
  <si>
    <t>（Ａ３）</t>
  </si>
  <si>
    <t>（Ｃ３）</t>
  </si>
  <si>
    <t>Ａ</t>
  </si>
  <si>
    <t>Ａ１</t>
  </si>
  <si>
    <t>Ａ２</t>
  </si>
  <si>
    <t>Ａ３</t>
  </si>
  <si>
    <t>(Ａ１発生分）</t>
  </si>
  <si>
    <t>(Ａ２発生分）</t>
  </si>
  <si>
    <t>(Ａ３発生分）</t>
  </si>
  <si>
    <t>（Ａ１）</t>
  </si>
  <si>
    <t>（Ａ２）</t>
  </si>
  <si>
    <t>（Ａ3）</t>
  </si>
  <si>
    <t>（Ｃ１）</t>
  </si>
  <si>
    <t>（Ｃ２）</t>
  </si>
  <si>
    <t>（Ｃ３）</t>
  </si>
  <si>
    <t>製　作　費</t>
  </si>
  <si>
    <t>（Ｄ１）</t>
  </si>
  <si>
    <t>（Ｄ２）</t>
  </si>
  <si>
    <t>（Ｄ３）</t>
  </si>
  <si>
    <t>（Ｄ３）</t>
  </si>
  <si>
    <t>小計（Ａ）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</si>
  <si>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</si>
  <si>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</si>
  <si>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</si>
  <si>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</si>
  <si>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t>スタッフ費・
キャスト費</t>
  </si>
  <si>
    <t>　</t>
  </si>
  <si>
    <t>*,***</t>
  </si>
  <si>
    <t>○○○○○</t>
  </si>
  <si>
    <t>スタッフ人件費（詳細別紙）</t>
  </si>
  <si>
    <t>キャスト出演費（詳細別紙）</t>
  </si>
  <si>
    <t>　　小道具</t>
  </si>
  <si>
    <t>　　宿泊費・日当込み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</si>
  <si>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</si>
  <si>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</si>
  <si>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t>Ａ２</t>
  </si>
  <si>
    <t>Ａ３</t>
  </si>
  <si>
    <r>
      <rPr>
        <b/>
        <sz val="9"/>
        <color indexed="10"/>
        <rFont val="ＭＳ Ｐ明朝"/>
        <family val="1"/>
      </rPr>
      <t>助　成　対　象　経　費</t>
    </r>
    <r>
      <rPr>
        <sz val="9"/>
        <color indexed="10"/>
        <rFont val="ＭＳ Ｐ明朝"/>
        <family val="1"/>
      </rPr>
      <t>　　</t>
    </r>
    <r>
      <rPr>
        <sz val="9"/>
        <rFont val="ＭＳ Ｐ明朝"/>
        <family val="1"/>
      </rPr>
      <t>の　う　ち　課　税　対　象　外　経　費</t>
    </r>
  </si>
  <si>
    <t>○</t>
  </si>
  <si>
    <t>平成３０年度交付要望書　活動の収支予算　【　 単年度助成 　】</t>
  </si>
  <si>
    <t>（</t>
  </si>
  <si>
    <t>ア　課税事業者</t>
  </si>
  <si>
    <t>イ　免税事業者及び簡易課税事業者　）</t>
  </si>
  <si>
    <t>＊課税事業者は別紙「消費税等仕入控除額予算書（課税事業者用）」（Ｐ．３４）も提出してください。</t>
  </si>
  <si>
    <t>※総額（イ）+（ロ）と総額（A）+（B）は、必ず一致させてください。
※（Ａ３）、（Ｃ３）、（Ｄ３）については、別紙「消費税等仕入控除税額予算書」（Ｐ．３４）を参照。　　　　　　　　　</t>
  </si>
  <si>
    <t>①助成対象経費の内訳　（単位：円）</t>
  </si>
  <si>
    <t>③左記①の経費のうち平成30年度内に支払いが完了するもの</t>
  </si>
  <si>
    <t>④左記③の
経費の合計</t>
  </si>
  <si>
    <t>助成金に算入できる経費（単位：千円）</t>
  </si>
  <si>
    <t>助成対象経費計（Ｄ）</t>
  </si>
  <si>
    <t>**,***,***</t>
  </si>
  <si>
    <t>*,***</t>
  </si>
  <si>
    <t>**,***</t>
  </si>
  <si>
    <t>○○市補助金</t>
  </si>
  <si>
    <t>・他の事業収入から充当</t>
  </si>
  <si>
    <t>・銀行からの借入</t>
  </si>
  <si>
    <t>助成対象
外経費
（B）　　</t>
  </si>
  <si>
    <t>**,***</t>
  </si>
  <si>
    <t>***,***</t>
  </si>
  <si>
    <t>***,***</t>
  </si>
  <si>
    <t>***,***</t>
  </si>
  <si>
    <t>（*名のべ*泊）</t>
  </si>
  <si>
    <r>
      <t>　　</t>
    </r>
    <r>
      <rPr>
        <sz val="8"/>
        <rFont val="ＭＳ Ｐ明朝"/>
        <family val="1"/>
      </rPr>
      <t>旅費(東京－○○間*名往復)</t>
    </r>
  </si>
  <si>
    <t>*,***,***</t>
  </si>
  <si>
    <t>**,***,***</t>
  </si>
  <si>
    <t>*,***</t>
  </si>
  <si>
    <t>**,***</t>
  </si>
  <si>
    <t>　　生フィルム*,***ft</t>
  </si>
  <si>
    <t>*,***,***</t>
  </si>
  <si>
    <t>　　撮影機材費</t>
  </si>
  <si>
    <t>***,***円×*日</t>
  </si>
  <si>
    <t>　　照明機材費　</t>
  </si>
  <si>
    <t>***,***円×*日</t>
  </si>
  <si>
    <t>　　旅費・現地移動</t>
  </si>
  <si>
    <t>　　宿泊（日当込み）*名のべ*泊</t>
  </si>
  <si>
    <t>**,***,***</t>
  </si>
  <si>
    <t>　　作曲　*,***,***円　　　選曲　***,***円</t>
  </si>
  <si>
    <t>　　著作権料　***,***円</t>
  </si>
  <si>
    <t>**,***</t>
  </si>
  <si>
    <t>**,***</t>
  </si>
  <si>
    <t>*,***</t>
  </si>
  <si>
    <t>*,***</t>
  </si>
  <si>
    <t>*,***</t>
  </si>
  <si>
    <t>別紙「消費税等仕入控除税額予算書」（課税事業者用）　【　 単年度助成 　】</t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</si>
  <si>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のうち、平成26年3月31日以前に支払を完了したもの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</si>
  <si>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のうち、平成26年4月1日～平成30年3月31日支払いを完了するもの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</si>
  <si>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のうち、平成30年4月1日以降に支払いを完了するもの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</si>
  <si>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　小計 （Ａ） = （Ａ１） ＋ （Ａ２） ＋ （Ａ３）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</si>
  <si>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（小計Ａ）のうち、消費税５％課税分と、消費税８％課税分の内訳を</t>
    </r>
    <r>
      <rPr>
        <b/>
        <sz val="9"/>
        <rFont val="ＭＳ Ｐ明朝"/>
        <family val="1"/>
      </rPr>
      <t>千円単位</t>
    </r>
    <r>
      <rPr>
        <sz val="9"/>
        <color indexed="8"/>
        <rFont val="ＭＳ Ｐ明朝"/>
        <family val="1"/>
      </rPr>
      <t>で以下に記入してください。</t>
    </r>
  </si>
  <si>
    <r>
      <t>課税対象外経費について内訳を以下に記入してください。なお</t>
    </r>
    <r>
      <rPr>
        <b/>
        <sz val="9"/>
        <rFont val="ＭＳ Ｐ明朝"/>
        <family val="1"/>
      </rPr>
      <t>「内訳」の欄は、円単位</t>
    </r>
    <r>
      <rPr>
        <sz val="9"/>
        <rFont val="ＭＳ Ｐ明朝"/>
        <family val="1"/>
      </rPr>
      <t>で記入してください。</t>
    </r>
  </si>
  <si>
    <t>支払完了日
（必ず選択）</t>
  </si>
  <si>
    <r>
      <rPr>
        <b/>
        <sz val="9"/>
        <color indexed="10"/>
        <rFont val="ＭＳ Ｐ明朝"/>
        <family val="1"/>
      </rPr>
      <t>助成対象経費　</t>
    </r>
    <r>
      <rPr>
        <b/>
        <sz val="9"/>
        <color indexed="8"/>
        <rFont val="ＭＳ Ｐ明朝"/>
        <family val="1"/>
      </rPr>
      <t>小計 （Ａ） ＝ (Ａ１） ＋ （Ａ２） ＋ （Ａ３）</t>
    </r>
  </si>
  <si>
    <t>　　　消費税等仕入控除税額計 （Ｃ） ＝ （Ｃ１） ＋ （Ｃ２） ＋ （Ｃ３）
 ※ （Ｃ１） ＝ ｛小計（Ａ１）-課税対象外経費計(Ａ１発生分）｝ ×5/105
　 　（Ｃ２） ＝ ｛小計（Ａ２）-課税対象外経費計(Ａ２発生分）｝ ×8/108
　 　（Ｃ３） ＝ ｛小計（Ａ３）-課税対象外経費計(Ａ３発生分）｝ ×8/108</t>
  </si>
  <si>
    <r>
      <rPr>
        <b/>
        <sz val="9"/>
        <color indexed="10"/>
        <rFont val="ＭＳ Ｐ明朝"/>
        <family val="1"/>
      </rPr>
      <t>消費税を控除した後の助成対象経費</t>
    </r>
    <r>
      <rPr>
        <b/>
        <sz val="9"/>
        <color indexed="8"/>
        <rFont val="ＭＳ Ｐ明朝"/>
        <family val="1"/>
      </rPr>
      <t>計 （Ｄ）
　　　　　　　　　　　　　　　　　　　　　　　　　＝ （Ｄ１） ＋ （Ｄ２） ＋ （Ｄ３）
 ※ （Ｄ１） ＝ 小計 （Ａ１） - 消費税等仕入控除税額計 （Ｃ１）
　 　（Ｄ２） ＝ 小計 （Ａ２） - 消費税等仕入控除税額計 （Ｃ２）
　　 （Ｄ３） ＝ 小計 （Ａ３） - 消費税等仕入控除税額計 （Ｃ３）</t>
    </r>
  </si>
  <si>
    <t>***,***</t>
  </si>
  <si>
    <t>***,***</t>
  </si>
  <si>
    <t>Ａ１</t>
  </si>
  <si>
    <t>***</t>
  </si>
  <si>
    <t>***</t>
  </si>
  <si>
    <t>*,***</t>
  </si>
  <si>
    <t>***</t>
  </si>
  <si>
    <t>**</t>
  </si>
  <si>
    <t>**</t>
  </si>
  <si>
    <t>*,***</t>
  </si>
  <si>
    <t>　ｷｬｽﾃｨﾝｸﾞﾌﾟﾛﾃﾞｭｰｻｰ費　　○○　○○</t>
  </si>
  <si>
    <t>　演技事務費　　　　　　       ○○　○○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</si>
</sst>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7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b/>
      <sz val="3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ＭＳ Ｐゴシック"/>
      <family val="3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  <font>
      <b/>
      <sz val="22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9"/>
      <color rgb="FFFF0000"/>
      <name val="ＭＳ Ｐ明朝"/>
      <family val="1"/>
    </font>
    <font>
      <sz val="7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hair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1" fillId="0" borderId="0">
      <alignment vertical="center"/>
      <protection/>
    </xf>
    <xf numFmtId="0" fontId="6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8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6" fontId="4" fillId="0" borderId="0" xfId="4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0" xfId="48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8" applyFont="1" applyAlignment="1">
      <alignment horizontal="right"/>
    </xf>
    <xf numFmtId="38" fontId="4" fillId="0" borderId="0" xfId="48" applyFont="1" applyAlignment="1">
      <alignment/>
    </xf>
    <xf numFmtId="38" fontId="5" fillId="0" borderId="0" xfId="48" applyFont="1" applyAlignment="1">
      <alignment horizontal="right"/>
    </xf>
    <xf numFmtId="38" fontId="6" fillId="0" borderId="0" xfId="48" applyFont="1" applyAlignment="1">
      <alignment horizontal="right"/>
    </xf>
    <xf numFmtId="38" fontId="4" fillId="0" borderId="0" xfId="48" applyFont="1" applyAlignment="1">
      <alignment vertical="top" wrapText="1"/>
    </xf>
    <xf numFmtId="38" fontId="4" fillId="0" borderId="0" xfId="48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9" fontId="4" fillId="0" borderId="11" xfId="48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8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8" fillId="0" borderId="0" xfId="0" applyFont="1" applyBorder="1" applyAlignment="1" applyProtection="1">
      <alignment horizontal="center"/>
      <protection locked="0"/>
    </xf>
    <xf numFmtId="0" fontId="69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4" fillId="0" borderId="0" xfId="0" applyFont="1" applyBorder="1" applyAlignment="1">
      <alignment vertical="center"/>
    </xf>
    <xf numFmtId="178" fontId="4" fillId="0" borderId="13" xfId="0" applyNumberFormat="1" applyFont="1" applyBorder="1" applyAlignment="1" applyProtection="1">
      <alignment horizontal="left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38" fontId="69" fillId="0" borderId="0" xfId="61" applyNumberFormat="1" applyFont="1">
      <alignment vertical="center"/>
      <protection/>
    </xf>
    <xf numFmtId="0" fontId="7" fillId="0" borderId="15" xfId="0" applyFont="1" applyBorder="1" applyAlignment="1" applyProtection="1">
      <alignment horizontal="center"/>
      <protection locked="0"/>
    </xf>
    <xf numFmtId="38" fontId="72" fillId="0" borderId="16" xfId="50" applyFont="1" applyBorder="1" applyAlignment="1">
      <alignment vertical="center"/>
    </xf>
    <xf numFmtId="0" fontId="73" fillId="0" borderId="17" xfId="61" applyFont="1" applyBorder="1" applyAlignment="1">
      <alignment horizontal="center" vertical="center"/>
      <protection/>
    </xf>
    <xf numFmtId="38" fontId="72" fillId="0" borderId="0" xfId="50" applyFont="1" applyBorder="1" applyAlignment="1">
      <alignment horizontal="center" vertical="center"/>
    </xf>
    <xf numFmtId="178" fontId="4" fillId="0" borderId="18" xfId="0" applyNumberFormat="1" applyFont="1" applyBorder="1" applyAlignment="1" applyProtection="1">
      <alignment vertical="center" shrinkToFit="1"/>
      <protection locked="0"/>
    </xf>
    <xf numFmtId="38" fontId="74" fillId="0" borderId="19" xfId="50" applyFont="1" applyBorder="1" applyAlignment="1">
      <alignment vertical="center"/>
    </xf>
    <xf numFmtId="38" fontId="72" fillId="0" borderId="19" xfId="50" applyFont="1" applyBorder="1" applyAlignment="1">
      <alignment horizontal="center" vertical="center"/>
    </xf>
    <xf numFmtId="0" fontId="71" fillId="0" borderId="0" xfId="0" applyFont="1" applyBorder="1" applyAlignment="1" applyProtection="1">
      <alignment horizontal="center"/>
      <protection locked="0"/>
    </xf>
    <xf numFmtId="0" fontId="75" fillId="0" borderId="20" xfId="61" applyFont="1" applyBorder="1" applyAlignment="1">
      <alignment horizontal="center" vertical="center"/>
      <protection/>
    </xf>
    <xf numFmtId="0" fontId="75" fillId="0" borderId="21" xfId="61" applyFont="1" applyBorder="1" applyAlignment="1">
      <alignment horizontal="center"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73" fillId="0" borderId="23" xfId="61" applyFont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72" fillId="0" borderId="0" xfId="50" applyFont="1" applyFill="1" applyBorder="1" applyAlignment="1">
      <alignment horizontal="center" vertical="center"/>
    </xf>
    <xf numFmtId="38" fontId="72" fillId="0" borderId="16" xfId="50" applyFont="1" applyFill="1" applyBorder="1" applyAlignment="1">
      <alignment vertical="center"/>
    </xf>
    <xf numFmtId="38" fontId="72" fillId="0" borderId="17" xfId="50" applyFont="1" applyFill="1" applyBorder="1" applyAlignment="1">
      <alignment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8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18" xfId="0" applyNumberFormat="1" applyFont="1" applyBorder="1" applyAlignment="1" applyProtection="1">
      <alignment horizontal="right" shrinkToFit="1"/>
      <protection locked="0"/>
    </xf>
    <xf numFmtId="176" fontId="4" fillId="0" borderId="13" xfId="48" applyNumberFormat="1" applyFont="1" applyBorder="1" applyAlignment="1" applyProtection="1">
      <alignment horizontal="right"/>
      <protection locked="0"/>
    </xf>
    <xf numFmtId="176" fontId="4" fillId="0" borderId="14" xfId="48" applyNumberFormat="1" applyFont="1" applyBorder="1" applyAlignment="1" applyProtection="1">
      <alignment horizontal="right"/>
      <protection locked="0"/>
    </xf>
    <xf numFmtId="176" fontId="4" fillId="0" borderId="19" xfId="0" applyNumberFormat="1" applyFont="1" applyBorder="1" applyAlignment="1" applyProtection="1">
      <alignment horizontal="right" shrinkToFit="1"/>
      <protection locked="0"/>
    </xf>
    <xf numFmtId="176" fontId="4" fillId="0" borderId="18" xfId="48" applyNumberFormat="1" applyFont="1" applyBorder="1" applyAlignment="1" applyProtection="1">
      <alignment horizontal="right" vertical="center" shrinkToFit="1"/>
      <protection locked="0"/>
    </xf>
    <xf numFmtId="176" fontId="4" fillId="0" borderId="12" xfId="48" applyNumberFormat="1" applyFont="1" applyBorder="1" applyAlignment="1" applyProtection="1">
      <alignment horizontal="right"/>
      <protection locked="0"/>
    </xf>
    <xf numFmtId="38" fontId="4" fillId="0" borderId="24" xfId="48" applyFont="1" applyBorder="1" applyAlignment="1" applyProtection="1">
      <alignment horizontal="left" shrinkToFit="1"/>
      <protection locked="0"/>
    </xf>
    <xf numFmtId="38" fontId="4" fillId="0" borderId="10" xfId="48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 applyProtection="1">
      <alignment horizontal="left" shrinkToFit="1"/>
      <protection locked="0"/>
    </xf>
    <xf numFmtId="38" fontId="4" fillId="0" borderId="11" xfId="48" applyFont="1" applyBorder="1" applyAlignment="1" applyProtection="1">
      <alignment horizontal="left" shrinkToFit="1"/>
      <protection locked="0"/>
    </xf>
    <xf numFmtId="0" fontId="4" fillId="0" borderId="10" xfId="48" applyNumberFormat="1" applyFont="1" applyBorder="1" applyAlignment="1" applyProtection="1">
      <alignment horizontal="left" vertical="top" shrinkToFit="1"/>
      <protection locked="0"/>
    </xf>
    <xf numFmtId="0" fontId="4" fillId="0" borderId="11" xfId="48" applyNumberFormat="1" applyFont="1" applyBorder="1" applyAlignment="1" applyProtection="1">
      <alignment horizontal="left" vertical="top" shrinkToFit="1"/>
      <protection locked="0"/>
    </xf>
    <xf numFmtId="176" fontId="4" fillId="0" borderId="13" xfId="48" applyNumberFormat="1" applyFont="1" applyBorder="1" applyAlignment="1" applyProtection="1" quotePrefix="1">
      <alignment horizontal="right"/>
      <protection locked="0"/>
    </xf>
    <xf numFmtId="176" fontId="4" fillId="0" borderId="14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38" fontId="4" fillId="0" borderId="0" xfId="48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 shrinkToFit="1"/>
      <protection locked="0"/>
    </xf>
    <xf numFmtId="38" fontId="72" fillId="0" borderId="10" xfId="50" applyFont="1" applyFill="1" applyBorder="1" applyAlignment="1">
      <alignment horizontal="right" vertical="center" shrinkToFit="1"/>
    </xf>
    <xf numFmtId="178" fontId="4" fillId="0" borderId="18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3" xfId="48" applyNumberFormat="1" applyFont="1" applyBorder="1" applyAlignment="1" applyProtection="1">
      <alignment horizontal="right" shrinkToFit="1"/>
      <protection locked="0"/>
    </xf>
    <xf numFmtId="176" fontId="4" fillId="0" borderId="13" xfId="48" applyNumberFormat="1" applyFont="1" applyFill="1" applyBorder="1" applyAlignment="1">
      <alignment/>
    </xf>
    <xf numFmtId="176" fontId="4" fillId="0" borderId="25" xfId="48" applyNumberFormat="1" applyFont="1" applyBorder="1" applyAlignment="1" applyProtection="1">
      <alignment horizontal="right"/>
      <protection locked="0"/>
    </xf>
    <xf numFmtId="176" fontId="4" fillId="0" borderId="26" xfId="48" applyNumberFormat="1" applyFont="1" applyBorder="1" applyAlignment="1" applyProtection="1">
      <alignment horizontal="right"/>
      <protection locked="0"/>
    </xf>
    <xf numFmtId="176" fontId="4" fillId="0" borderId="27" xfId="48" applyNumberFormat="1" applyFont="1" applyBorder="1" applyAlignment="1" applyProtection="1">
      <alignment horizontal="right"/>
      <protection locked="0"/>
    </xf>
    <xf numFmtId="176" fontId="4" fillId="0" borderId="28" xfId="48" applyNumberFormat="1" applyFont="1" applyBorder="1" applyAlignment="1" applyProtection="1">
      <alignment horizontal="right"/>
      <protection locked="0"/>
    </xf>
    <xf numFmtId="176" fontId="4" fillId="0" borderId="29" xfId="48" applyNumberFormat="1" applyFont="1" applyBorder="1" applyAlignment="1" applyProtection="1">
      <alignment horizontal="right"/>
      <protection locked="0"/>
    </xf>
    <xf numFmtId="176" fontId="4" fillId="0" borderId="30" xfId="48" applyNumberFormat="1" applyFont="1" applyBorder="1" applyAlignment="1" applyProtection="1">
      <alignment horizontal="right"/>
      <protection locked="0"/>
    </xf>
    <xf numFmtId="176" fontId="4" fillId="0" borderId="29" xfId="48" applyNumberFormat="1" applyFont="1" applyBorder="1" applyAlignment="1" applyProtection="1">
      <alignment horizontal="right" vertical="top"/>
      <protection locked="0"/>
    </xf>
    <xf numFmtId="176" fontId="4" fillId="0" borderId="30" xfId="48" applyNumberFormat="1" applyFont="1" applyBorder="1" applyAlignment="1" applyProtection="1">
      <alignment horizontal="right" vertical="top"/>
      <protection locked="0"/>
    </xf>
    <xf numFmtId="176" fontId="4" fillId="0" borderId="29" xfId="0" applyNumberFormat="1" applyFont="1" applyBorder="1" applyAlignment="1" applyProtection="1">
      <alignment horizontal="right"/>
      <protection locked="0"/>
    </xf>
    <xf numFmtId="176" fontId="4" fillId="0" borderId="30" xfId="48" applyNumberFormat="1" applyFont="1" applyBorder="1" applyAlignment="1" applyProtection="1">
      <alignment horizontal="right" vertical="center"/>
      <protection locked="0"/>
    </xf>
    <xf numFmtId="38" fontId="4" fillId="0" borderId="29" xfId="48" applyFont="1" applyBorder="1" applyAlignment="1" applyProtection="1">
      <alignment horizontal="right"/>
      <protection locked="0"/>
    </xf>
    <xf numFmtId="38" fontId="4" fillId="0" borderId="30" xfId="48" applyFont="1" applyBorder="1" applyAlignment="1" applyProtection="1">
      <alignment horizontal="right"/>
      <protection locked="0"/>
    </xf>
    <xf numFmtId="176" fontId="4" fillId="0" borderId="26" xfId="48" applyNumberFormat="1" applyFont="1" applyFill="1" applyBorder="1" applyAlignment="1">
      <alignment/>
    </xf>
    <xf numFmtId="176" fontId="4" fillId="0" borderId="26" xfId="48" applyNumberFormat="1" applyFont="1" applyBorder="1" applyAlignment="1" applyProtection="1">
      <alignment/>
      <protection locked="0"/>
    </xf>
    <xf numFmtId="176" fontId="4" fillId="0" borderId="26" xfId="48" applyNumberFormat="1" applyFont="1" applyBorder="1" applyAlignment="1" applyProtection="1">
      <alignment horizontal="right" shrinkToFit="1"/>
      <protection locked="0"/>
    </xf>
    <xf numFmtId="176" fontId="4" fillId="0" borderId="25" xfId="48" applyNumberFormat="1" applyFont="1" applyBorder="1" applyAlignment="1" applyProtection="1">
      <alignment/>
      <protection locked="0"/>
    </xf>
    <xf numFmtId="176" fontId="4" fillId="0" borderId="25" xfId="48" applyNumberFormat="1" applyFont="1" applyBorder="1" applyAlignment="1" applyProtection="1">
      <alignment horizontal="center"/>
      <protection locked="0"/>
    </xf>
    <xf numFmtId="176" fontId="4" fillId="0" borderId="27" xfId="48" applyNumberFormat="1" applyFont="1" applyBorder="1" applyAlignment="1" applyProtection="1">
      <alignment/>
      <protection locked="0"/>
    </xf>
    <xf numFmtId="176" fontId="4" fillId="0" borderId="31" xfId="48" applyNumberFormat="1" applyFont="1" applyBorder="1" applyAlignment="1" applyProtection="1">
      <alignment/>
      <protection locked="0"/>
    </xf>
    <xf numFmtId="176" fontId="4" fillId="0" borderId="32" xfId="48" applyNumberFormat="1" applyFont="1" applyFill="1" applyBorder="1" applyAlignment="1">
      <alignment/>
    </xf>
    <xf numFmtId="176" fontId="4" fillId="0" borderId="32" xfId="48" applyNumberFormat="1" applyFont="1" applyBorder="1" applyAlignment="1" applyProtection="1">
      <alignment horizontal="right"/>
      <protection locked="0"/>
    </xf>
    <xf numFmtId="176" fontId="4" fillId="0" borderId="33" xfId="48" applyNumberFormat="1" applyFont="1" applyBorder="1" applyAlignment="1" applyProtection="1" quotePrefix="1">
      <alignment horizontal="right"/>
      <protection locked="0"/>
    </xf>
    <xf numFmtId="176" fontId="4" fillId="0" borderId="33" xfId="48" applyNumberFormat="1" applyFont="1" applyBorder="1" applyAlignment="1" applyProtection="1" quotePrefix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72" fillId="0" borderId="34" xfId="61" applyFont="1" applyBorder="1" applyAlignment="1">
      <alignment vertical="center"/>
      <protection/>
    </xf>
    <xf numFmtId="38" fontId="72" fillId="0" borderId="13" xfId="50" applyFont="1" applyBorder="1" applyAlignment="1">
      <alignment vertical="center"/>
    </xf>
    <xf numFmtId="38" fontId="72" fillId="0" borderId="13" xfId="50" applyFont="1" applyFill="1" applyBorder="1" applyAlignment="1">
      <alignment vertical="center"/>
    </xf>
    <xf numFmtId="0" fontId="73" fillId="0" borderId="35" xfId="61" applyFont="1" applyBorder="1" applyAlignment="1">
      <alignment horizontal="center" vertical="center"/>
      <protection/>
    </xf>
    <xf numFmtId="38" fontId="72" fillId="0" borderId="23" xfId="50" applyFont="1" applyBorder="1" applyAlignment="1">
      <alignment vertical="center"/>
    </xf>
    <xf numFmtId="38" fontId="72" fillId="0" borderId="35" xfId="5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4" fillId="0" borderId="20" xfId="0" applyFont="1" applyBorder="1" applyAlignment="1" applyProtection="1">
      <alignment horizontal="center" vertical="center"/>
      <protection locked="0"/>
    </xf>
    <xf numFmtId="17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76" fontId="4" fillId="0" borderId="13" xfId="0" applyNumberFormat="1" applyFont="1" applyBorder="1" applyAlignment="1" applyProtection="1">
      <alignment horizontal="right" wrapText="1"/>
      <protection locked="0"/>
    </xf>
    <xf numFmtId="179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5" xfId="48" applyNumberFormat="1" applyFont="1" applyFill="1" applyBorder="1" applyAlignment="1" applyProtection="1">
      <alignment horizontal="right"/>
      <protection locked="0"/>
    </xf>
    <xf numFmtId="176" fontId="4" fillId="0" borderId="12" xfId="48" applyNumberFormat="1" applyFont="1" applyFill="1" applyBorder="1" applyAlignment="1" applyProtection="1">
      <alignment horizontal="right"/>
      <protection locked="0"/>
    </xf>
    <xf numFmtId="176" fontId="4" fillId="0" borderId="26" xfId="48" applyNumberFormat="1" applyFont="1" applyFill="1" applyBorder="1" applyAlignment="1" applyProtection="1">
      <alignment horizontal="right"/>
      <protection locked="0"/>
    </xf>
    <xf numFmtId="176" fontId="4" fillId="0" borderId="26" xfId="0" applyNumberFormat="1" applyFont="1" applyFill="1" applyBorder="1" applyAlignment="1" applyProtection="1">
      <alignment horizontal="right"/>
      <protection locked="0"/>
    </xf>
    <xf numFmtId="176" fontId="4" fillId="0" borderId="13" xfId="48" applyNumberFormat="1" applyFont="1" applyFill="1" applyBorder="1" applyAlignment="1" applyProtection="1">
      <alignment/>
      <protection locked="0"/>
    </xf>
    <xf numFmtId="176" fontId="4" fillId="0" borderId="13" xfId="48" applyNumberFormat="1" applyFont="1" applyFill="1" applyBorder="1" applyAlignment="1" applyProtection="1">
      <alignment horizontal="right"/>
      <protection locked="0"/>
    </xf>
    <xf numFmtId="176" fontId="4" fillId="0" borderId="13" xfId="48" applyNumberFormat="1" applyFont="1" applyFill="1" applyBorder="1" applyAlignment="1" applyProtection="1">
      <alignment horizontal="right" shrinkToFit="1"/>
      <protection locked="0"/>
    </xf>
    <xf numFmtId="176" fontId="4" fillId="0" borderId="27" xfId="48" applyNumberFormat="1" applyFont="1" applyFill="1" applyBorder="1" applyAlignment="1" applyProtection="1">
      <alignment horizontal="right"/>
      <protection locked="0"/>
    </xf>
    <xf numFmtId="176" fontId="4" fillId="0" borderId="14" xfId="48" applyNumberFormat="1" applyFont="1" applyFill="1" applyBorder="1" applyAlignment="1" applyProtection="1">
      <alignment horizontal="right"/>
      <protection locked="0"/>
    </xf>
    <xf numFmtId="176" fontId="4" fillId="0" borderId="12" xfId="48" applyNumberFormat="1" applyFont="1" applyFill="1" applyBorder="1" applyAlignment="1" applyProtection="1">
      <alignment/>
      <protection locked="0"/>
    </xf>
    <xf numFmtId="176" fontId="4" fillId="0" borderId="12" xfId="48" applyNumberFormat="1" applyFont="1" applyFill="1" applyBorder="1" applyAlignment="1" applyProtection="1">
      <alignment horizontal="center"/>
      <protection locked="0"/>
    </xf>
    <xf numFmtId="176" fontId="4" fillId="0" borderId="27" xfId="48" applyNumberFormat="1" applyFont="1" applyFill="1" applyBorder="1" applyAlignment="1" applyProtection="1">
      <alignment horizontal="right" vertical="center"/>
      <protection locked="0"/>
    </xf>
    <xf numFmtId="176" fontId="4" fillId="0" borderId="14" xfId="48" applyNumberFormat="1" applyFont="1" applyFill="1" applyBorder="1" applyAlignment="1" applyProtection="1">
      <alignment/>
      <protection locked="0"/>
    </xf>
    <xf numFmtId="0" fontId="72" fillId="0" borderId="34" xfId="61" applyFont="1" applyFill="1" applyBorder="1" applyAlignment="1">
      <alignment vertical="center"/>
      <protection/>
    </xf>
    <xf numFmtId="0" fontId="73" fillId="0" borderId="17" xfId="61" applyFont="1" applyFill="1" applyBorder="1" applyAlignment="1">
      <alignment horizontal="center" vertical="center"/>
      <protection/>
    </xf>
    <xf numFmtId="176" fontId="4" fillId="0" borderId="13" xfId="48" applyNumberFormat="1" applyFont="1" applyFill="1" applyBorder="1" applyAlignment="1">
      <alignment horizontal="right"/>
    </xf>
    <xf numFmtId="176" fontId="4" fillId="0" borderId="29" xfId="48" applyNumberFormat="1" applyFont="1" applyBorder="1" applyAlignment="1">
      <alignment horizontal="right"/>
    </xf>
    <xf numFmtId="177" fontId="4" fillId="0" borderId="29" xfId="48" applyNumberFormat="1" applyFont="1" applyBorder="1" applyAlignment="1">
      <alignment horizontal="right"/>
    </xf>
    <xf numFmtId="176" fontId="4" fillId="0" borderId="26" xfId="48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vertical="center"/>
      <protection locked="0"/>
    </xf>
    <xf numFmtId="179" fontId="4" fillId="0" borderId="0" xfId="48" applyNumberFormat="1" applyFont="1" applyBorder="1" applyAlignment="1" applyProtection="1">
      <alignment horizontal="right" shrinkToFit="1"/>
      <protection locked="0"/>
    </xf>
    <xf numFmtId="179" fontId="4" fillId="0" borderId="18" xfId="0" applyNumberFormat="1" applyFont="1" applyBorder="1" applyAlignment="1" applyProtection="1">
      <alignment horizontal="right" shrinkToFit="1"/>
      <protection locked="0"/>
    </xf>
    <xf numFmtId="176" fontId="4" fillId="0" borderId="32" xfId="48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176" fontId="4" fillId="0" borderId="26" xfId="48" applyNumberFormat="1" applyFont="1" applyFill="1" applyBorder="1" applyAlignment="1" quotePrefix="1">
      <alignment horizontal="right"/>
    </xf>
    <xf numFmtId="176" fontId="4" fillId="0" borderId="26" xfId="48" applyNumberFormat="1" applyFont="1" applyFill="1" applyBorder="1" applyAlignment="1" applyProtection="1" quotePrefix="1">
      <alignment horizontal="right"/>
      <protection locked="0"/>
    </xf>
    <xf numFmtId="176" fontId="4" fillId="0" borderId="13" xfId="48" applyNumberFormat="1" applyFont="1" applyFill="1" applyBorder="1" applyAlignment="1" quotePrefix="1">
      <alignment horizontal="right"/>
    </xf>
    <xf numFmtId="0" fontId="6" fillId="0" borderId="10" xfId="0" applyFont="1" applyBorder="1" applyAlignment="1" applyProtection="1">
      <alignment vertical="center"/>
      <protection locked="0"/>
    </xf>
    <xf numFmtId="0" fontId="72" fillId="0" borderId="18" xfId="61" applyFont="1" applyBorder="1" applyAlignment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178" fontId="4" fillId="0" borderId="18" xfId="0" applyNumberFormat="1" applyFont="1" applyBorder="1" applyAlignment="1" applyProtection="1">
      <alignment shrinkToFit="1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178" fontId="4" fillId="0" borderId="13" xfId="0" applyNumberFormat="1" applyFont="1" applyBorder="1" applyAlignment="1" applyProtection="1">
      <alignment horizontal="center"/>
      <protection locked="0"/>
    </xf>
    <xf numFmtId="0" fontId="76" fillId="0" borderId="20" xfId="61" applyFont="1" applyBorder="1" applyAlignment="1">
      <alignment horizontal="center" wrapText="1"/>
      <protection/>
    </xf>
    <xf numFmtId="179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38" fontId="72" fillId="0" borderId="16" xfId="50" applyFont="1" applyBorder="1" applyAlignment="1">
      <alignment horizontal="right" vertical="center"/>
    </xf>
    <xf numFmtId="38" fontId="72" fillId="0" borderId="13" xfId="50" applyFont="1" applyBorder="1" applyAlignment="1">
      <alignment horizontal="right" vertical="center"/>
    </xf>
    <xf numFmtId="38" fontId="72" fillId="0" borderId="17" xfId="50" applyFont="1" applyFill="1" applyBorder="1" applyAlignment="1">
      <alignment horizontal="right" vertical="center"/>
    </xf>
    <xf numFmtId="38" fontId="72" fillId="0" borderId="16" xfId="50" applyFont="1" applyFill="1" applyBorder="1" applyAlignment="1">
      <alignment horizontal="right" vertical="center"/>
    </xf>
    <xf numFmtId="38" fontId="72" fillId="0" borderId="13" xfId="50" applyFont="1" applyFill="1" applyBorder="1" applyAlignment="1">
      <alignment horizontal="right" vertical="center"/>
    </xf>
    <xf numFmtId="38" fontId="72" fillId="0" borderId="23" xfId="50" applyFont="1" applyBorder="1" applyAlignment="1">
      <alignment horizontal="right" vertical="center"/>
    </xf>
    <xf numFmtId="38" fontId="72" fillId="0" borderId="35" xfId="5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38" fontId="4" fillId="0" borderId="24" xfId="48" applyFont="1" applyBorder="1" applyAlignment="1">
      <alignment horizontal="center" vertical="center" shrinkToFit="1"/>
    </xf>
    <xf numFmtId="38" fontId="4" fillId="0" borderId="19" xfId="48" applyFont="1" applyBorder="1" applyAlignment="1">
      <alignment horizontal="center" vertical="center" shrinkToFit="1"/>
    </xf>
    <xf numFmtId="38" fontId="4" fillId="0" borderId="28" xfId="48" applyFont="1" applyBorder="1" applyAlignment="1">
      <alignment horizontal="center" vertical="center" shrinkToFit="1"/>
    </xf>
    <xf numFmtId="38" fontId="4" fillId="0" borderId="39" xfId="48" applyFont="1" applyBorder="1" applyAlignment="1">
      <alignment horizontal="center" vertical="center" shrinkToFit="1"/>
    </xf>
    <xf numFmtId="38" fontId="4" fillId="0" borderId="40" xfId="48" applyFont="1" applyBorder="1" applyAlignment="1">
      <alignment horizontal="center" vertical="center" shrinkToFit="1"/>
    </xf>
    <xf numFmtId="38" fontId="4" fillId="0" borderId="41" xfId="48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4" fontId="4" fillId="0" borderId="25" xfId="48" applyNumberFormat="1" applyFont="1" applyFill="1" applyBorder="1" applyAlignment="1">
      <alignment horizontal="center" vertical="center"/>
    </xf>
    <xf numFmtId="14" fontId="4" fillId="0" borderId="27" xfId="48" applyNumberFormat="1" applyFont="1" applyFill="1" applyBorder="1" applyAlignment="1">
      <alignment horizontal="center" vertical="center"/>
    </xf>
    <xf numFmtId="14" fontId="4" fillId="0" borderId="25" xfId="48" applyNumberFormat="1" applyFont="1" applyFill="1" applyBorder="1" applyAlignment="1">
      <alignment horizontal="center" vertical="center" wrapText="1"/>
    </xf>
    <xf numFmtId="14" fontId="4" fillId="0" borderId="27" xfId="48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176" fontId="4" fillId="0" borderId="43" xfId="48" applyNumberFormat="1" applyFont="1" applyFill="1" applyBorder="1" applyAlignment="1">
      <alignment horizontal="center"/>
    </xf>
    <xf numFmtId="176" fontId="4" fillId="0" borderId="44" xfId="48" applyNumberFormat="1" applyFont="1" applyFill="1" applyBorder="1" applyAlignment="1">
      <alignment horizontal="center"/>
    </xf>
    <xf numFmtId="176" fontId="4" fillId="0" borderId="45" xfId="48" applyNumberFormat="1" applyFont="1" applyFill="1" applyBorder="1" applyAlignment="1">
      <alignment horizontal="center"/>
    </xf>
    <xf numFmtId="176" fontId="4" fillId="0" borderId="46" xfId="48" applyNumberFormat="1" applyFont="1" applyFill="1" applyBorder="1" applyAlignment="1">
      <alignment horizontal="center"/>
    </xf>
    <xf numFmtId="176" fontId="4" fillId="0" borderId="47" xfId="48" applyNumberFormat="1" applyFont="1" applyFill="1" applyBorder="1" applyAlignment="1">
      <alignment horizontal="center"/>
    </xf>
    <xf numFmtId="176" fontId="4" fillId="0" borderId="48" xfId="48" applyNumberFormat="1" applyFont="1" applyFill="1" applyBorder="1" applyAlignment="1">
      <alignment horizontal="center"/>
    </xf>
    <xf numFmtId="176" fontId="4" fillId="0" borderId="49" xfId="48" applyNumberFormat="1" applyFont="1" applyFill="1" applyBorder="1" applyAlignment="1">
      <alignment horizontal="right" vertical="center"/>
    </xf>
    <xf numFmtId="176" fontId="4" fillId="0" borderId="50" xfId="48" applyNumberFormat="1" applyFont="1" applyFill="1" applyBorder="1" applyAlignment="1">
      <alignment horizontal="right" vertical="center"/>
    </xf>
    <xf numFmtId="176" fontId="4" fillId="0" borderId="25" xfId="48" applyNumberFormat="1" applyFont="1" applyFill="1" applyBorder="1" applyAlignment="1">
      <alignment horizontal="right" vertical="center"/>
    </xf>
    <xf numFmtId="176" fontId="4" fillId="0" borderId="27" xfId="48" applyNumberFormat="1" applyFont="1" applyFill="1" applyBorder="1" applyAlignment="1">
      <alignment horizontal="right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22" xfId="0" applyFont="1" applyBorder="1" applyAlignment="1" applyProtection="1">
      <alignment horizontal="center" vertical="center" textRotation="255"/>
      <protection locked="0"/>
    </xf>
    <xf numFmtId="38" fontId="4" fillId="0" borderId="24" xfId="48" applyFont="1" applyBorder="1" applyAlignment="1" applyProtection="1">
      <alignment horizontal="center" vertical="center"/>
      <protection locked="0"/>
    </xf>
    <xf numFmtId="38" fontId="4" fillId="0" borderId="19" xfId="48" applyFont="1" applyBorder="1" applyAlignment="1" applyProtection="1">
      <alignment horizontal="center" vertical="center"/>
      <protection locked="0"/>
    </xf>
    <xf numFmtId="38" fontId="4" fillId="0" borderId="28" xfId="48" applyFont="1" applyBorder="1" applyAlignment="1" applyProtection="1">
      <alignment horizontal="center" vertical="center"/>
      <protection locked="0"/>
    </xf>
    <xf numFmtId="38" fontId="4" fillId="0" borderId="11" xfId="48" applyFont="1" applyBorder="1" applyAlignment="1" applyProtection="1">
      <alignment horizontal="center" vertical="center"/>
      <protection locked="0"/>
    </xf>
    <xf numFmtId="38" fontId="4" fillId="0" borderId="18" xfId="48" applyFont="1" applyBorder="1" applyAlignment="1" applyProtection="1">
      <alignment horizontal="center" vertical="center"/>
      <protection locked="0"/>
    </xf>
    <xf numFmtId="38" fontId="4" fillId="0" borderId="30" xfId="48" applyFont="1" applyBorder="1" applyAlignment="1" applyProtection="1">
      <alignment horizontal="center" vertical="center"/>
      <protection locked="0"/>
    </xf>
    <xf numFmtId="38" fontId="4" fillId="0" borderId="24" xfId="48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38" fontId="4" fillId="0" borderId="24" xfId="48" applyFont="1" applyBorder="1" applyAlignment="1" applyProtection="1">
      <alignment horizontal="center" vertical="center" wrapText="1"/>
      <protection locked="0"/>
    </xf>
    <xf numFmtId="38" fontId="4" fillId="0" borderId="19" xfId="48" applyFont="1" applyBorder="1" applyAlignment="1" applyProtection="1">
      <alignment horizontal="center" vertical="center" wrapText="1"/>
      <protection locked="0"/>
    </xf>
    <xf numFmtId="38" fontId="4" fillId="0" borderId="28" xfId="48" applyFont="1" applyBorder="1" applyAlignment="1" applyProtection="1">
      <alignment horizontal="center" vertical="center" wrapText="1"/>
      <protection locked="0"/>
    </xf>
    <xf numFmtId="38" fontId="4" fillId="0" borderId="11" xfId="48" applyFont="1" applyBorder="1" applyAlignment="1" applyProtection="1">
      <alignment horizontal="center" vertical="center" wrapText="1"/>
      <protection locked="0"/>
    </xf>
    <xf numFmtId="38" fontId="4" fillId="0" borderId="18" xfId="48" applyFont="1" applyBorder="1" applyAlignment="1" applyProtection="1">
      <alignment horizontal="center" vertical="center" wrapText="1"/>
      <protection locked="0"/>
    </xf>
    <xf numFmtId="38" fontId="4" fillId="0" borderId="30" xfId="48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34" xfId="0" applyFont="1" applyBorder="1" applyAlignment="1" applyProtection="1">
      <alignment horizontal="center" vertical="center" textRotation="255" shrinkToFit="1"/>
      <protection locked="0"/>
    </xf>
    <xf numFmtId="0" fontId="4" fillId="0" borderId="42" xfId="0" applyFont="1" applyBorder="1" applyAlignment="1" applyProtection="1">
      <alignment horizontal="center" vertical="center" textRotation="255" shrinkToFi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6" fontId="4" fillId="0" borderId="12" xfId="48" applyNumberFormat="1" applyFont="1" applyBorder="1" applyAlignment="1" applyProtection="1">
      <alignment horizontal="right" vertical="center"/>
      <protection locked="0"/>
    </xf>
    <xf numFmtId="176" fontId="4" fillId="0" borderId="51" xfId="48" applyNumberFormat="1" applyFont="1" applyBorder="1" applyAlignment="1" applyProtection="1">
      <alignment horizontal="right" vertical="center"/>
      <protection locked="0"/>
    </xf>
    <xf numFmtId="176" fontId="4" fillId="0" borderId="52" xfId="48" applyNumberFormat="1" applyFont="1" applyBorder="1" applyAlignment="1" applyProtection="1">
      <alignment horizontal="right" vertical="center"/>
      <protection locked="0"/>
    </xf>
    <xf numFmtId="176" fontId="4" fillId="0" borderId="14" xfId="48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38" fontId="4" fillId="0" borderId="42" xfId="48" applyFont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4" fillId="0" borderId="24" xfId="48" applyFont="1" applyBorder="1" applyAlignment="1">
      <alignment horizontal="center" vertical="center" wrapText="1" shrinkToFit="1"/>
    </xf>
    <xf numFmtId="38" fontId="4" fillId="0" borderId="11" xfId="48" applyFont="1" applyBorder="1" applyAlignment="1">
      <alignment horizontal="center" vertical="center" shrinkToFit="1"/>
    </xf>
    <xf numFmtId="38" fontId="4" fillId="0" borderId="18" xfId="48" applyFont="1" applyBorder="1" applyAlignment="1">
      <alignment horizontal="center" vertical="center" shrinkToFit="1"/>
    </xf>
    <xf numFmtId="38" fontId="4" fillId="0" borderId="30" xfId="48" applyFont="1" applyBorder="1" applyAlignment="1">
      <alignment horizontal="center" vertical="center" shrinkToFit="1"/>
    </xf>
    <xf numFmtId="38" fontId="72" fillId="0" borderId="54" xfId="48" applyFont="1" applyBorder="1" applyAlignment="1">
      <alignment horizontal="center" vertical="center" shrinkToFit="1"/>
    </xf>
    <xf numFmtId="38" fontId="72" fillId="0" borderId="55" xfId="48" applyFont="1" applyBorder="1" applyAlignment="1">
      <alignment horizontal="center" vertical="center" shrinkToFit="1"/>
    </xf>
    <xf numFmtId="38" fontId="72" fillId="0" borderId="56" xfId="48" applyFont="1" applyBorder="1" applyAlignment="1">
      <alignment horizontal="center" vertical="center" shrinkToFit="1"/>
    </xf>
    <xf numFmtId="38" fontId="72" fillId="0" borderId="57" xfId="48" applyFont="1" applyBorder="1" applyAlignment="1">
      <alignment horizontal="center" vertical="center" shrinkToFit="1"/>
    </xf>
    <xf numFmtId="38" fontId="72" fillId="0" borderId="58" xfId="48" applyFont="1" applyBorder="1" applyAlignment="1">
      <alignment horizontal="center" vertical="center" shrinkToFit="1"/>
    </xf>
    <xf numFmtId="38" fontId="72" fillId="0" borderId="59" xfId="48" applyFont="1" applyBorder="1" applyAlignment="1">
      <alignment horizontal="center" vertical="center" shrinkToFit="1"/>
    </xf>
    <xf numFmtId="176" fontId="4" fillId="0" borderId="12" xfId="48" applyNumberFormat="1" applyFont="1" applyBorder="1" applyAlignment="1" applyProtection="1" quotePrefix="1">
      <alignment horizontal="right" vertical="center"/>
      <protection locked="0"/>
    </xf>
    <xf numFmtId="176" fontId="4" fillId="0" borderId="14" xfId="48" applyNumberFormat="1" applyFont="1" applyBorder="1" applyAlignment="1" applyProtection="1" quotePrefix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178" fontId="4" fillId="0" borderId="13" xfId="0" applyNumberFormat="1" applyFont="1" applyBorder="1" applyAlignment="1" applyProtection="1">
      <alignment horizontal="left" vertical="center"/>
      <protection locked="0"/>
    </xf>
    <xf numFmtId="178" fontId="4" fillId="0" borderId="14" xfId="0" applyNumberFormat="1" applyFont="1" applyBorder="1" applyAlignment="1" applyProtection="1">
      <alignment horizontal="left" vertical="center"/>
      <protection locked="0"/>
    </xf>
    <xf numFmtId="0" fontId="72" fillId="0" borderId="18" xfId="61" applyFont="1" applyBorder="1" applyAlignment="1">
      <alignment wrapText="1"/>
      <protection/>
    </xf>
    <xf numFmtId="0" fontId="72" fillId="0" borderId="42" xfId="61" applyFont="1" applyBorder="1" applyAlignment="1">
      <alignment horizontal="left" vertical="center" shrinkToFit="1"/>
      <protection/>
    </xf>
    <xf numFmtId="0" fontId="72" fillId="0" borderId="36" xfId="61" applyFont="1" applyBorder="1" applyAlignment="1">
      <alignment horizontal="left" vertical="center" shrinkToFit="1"/>
      <protection/>
    </xf>
    <xf numFmtId="0" fontId="72" fillId="0" borderId="34" xfId="61" applyFont="1" applyBorder="1" applyAlignment="1">
      <alignment horizontal="left" vertical="center" shrinkToFit="1"/>
      <protection/>
    </xf>
    <xf numFmtId="0" fontId="72" fillId="0" borderId="42" xfId="61" applyFont="1" applyBorder="1" applyAlignment="1">
      <alignment horizontal="left" vertical="center" wrapText="1"/>
      <protection/>
    </xf>
    <xf numFmtId="0" fontId="72" fillId="0" borderId="36" xfId="61" applyFont="1" applyBorder="1" applyAlignment="1">
      <alignment horizontal="left" vertical="center" wrapText="1"/>
      <protection/>
    </xf>
    <xf numFmtId="0" fontId="72" fillId="0" borderId="34" xfId="61" applyFont="1" applyBorder="1" applyAlignment="1">
      <alignment horizontal="left" vertical="center" wrapText="1"/>
      <protection/>
    </xf>
    <xf numFmtId="38" fontId="75" fillId="0" borderId="42" xfId="48" applyFont="1" applyBorder="1" applyAlignment="1">
      <alignment horizontal="right" vertical="center"/>
    </xf>
    <xf numFmtId="38" fontId="75" fillId="0" borderId="36" xfId="48" applyFont="1" applyBorder="1" applyAlignment="1">
      <alignment horizontal="right" vertical="center"/>
    </xf>
    <xf numFmtId="0" fontId="73" fillId="0" borderId="24" xfId="61" applyFont="1" applyBorder="1" applyAlignment="1">
      <alignment horizontal="left" vertical="center" wrapText="1"/>
      <protection/>
    </xf>
    <xf numFmtId="0" fontId="73" fillId="0" borderId="19" xfId="61" applyFont="1" applyBorder="1" applyAlignment="1">
      <alignment horizontal="left" vertical="center" wrapText="1"/>
      <protection/>
    </xf>
    <xf numFmtId="0" fontId="73" fillId="0" borderId="10" xfId="61" applyFont="1" applyBorder="1" applyAlignment="1">
      <alignment horizontal="left" vertical="center" wrapText="1"/>
      <protection/>
    </xf>
    <xf numFmtId="0" fontId="73" fillId="0" borderId="0" xfId="61" applyFont="1" applyBorder="1" applyAlignment="1">
      <alignment horizontal="left" vertical="center" wrapText="1"/>
      <protection/>
    </xf>
    <xf numFmtId="0" fontId="73" fillId="0" borderId="11" xfId="61" applyFont="1" applyBorder="1" applyAlignment="1">
      <alignment horizontal="left" vertical="center" wrapText="1"/>
      <protection/>
    </xf>
    <xf numFmtId="0" fontId="73" fillId="0" borderId="18" xfId="61" applyFont="1" applyBorder="1" applyAlignment="1">
      <alignment horizontal="left" vertical="center" wrapText="1"/>
      <protection/>
    </xf>
    <xf numFmtId="0" fontId="4" fillId="0" borderId="20" xfId="0" applyFont="1" applyBorder="1" applyAlignment="1" applyProtection="1">
      <alignment vertical="center" textRotation="255"/>
      <protection locked="0"/>
    </xf>
    <xf numFmtId="0" fontId="4" fillId="0" borderId="21" xfId="0" applyFont="1" applyBorder="1" applyAlignment="1" applyProtection="1">
      <alignment vertical="center" textRotation="255"/>
      <protection locked="0"/>
    </xf>
    <xf numFmtId="0" fontId="4" fillId="0" borderId="22" xfId="0" applyFont="1" applyBorder="1" applyAlignment="1" applyProtection="1">
      <alignment vertical="center" textRotation="255"/>
      <protection locked="0"/>
    </xf>
    <xf numFmtId="0" fontId="75" fillId="0" borderId="42" xfId="61" applyFont="1" applyBorder="1" applyAlignment="1">
      <alignment horizontal="center" vertical="center"/>
      <protection/>
    </xf>
    <xf numFmtId="0" fontId="75" fillId="0" borderId="36" xfId="61" applyFont="1" applyBorder="1" applyAlignment="1">
      <alignment horizontal="center" vertical="center"/>
      <protection/>
    </xf>
    <xf numFmtId="38" fontId="75" fillId="0" borderId="42" xfId="48" applyFont="1" applyFill="1" applyBorder="1" applyAlignment="1">
      <alignment horizontal="right" vertical="center"/>
    </xf>
    <xf numFmtId="38" fontId="75" fillId="0" borderId="36" xfId="48" applyFont="1" applyFill="1" applyBorder="1" applyAlignment="1">
      <alignment horizontal="right" vertical="center"/>
    </xf>
    <xf numFmtId="0" fontId="75" fillId="0" borderId="42" xfId="61" applyFont="1" applyFill="1" applyBorder="1" applyAlignment="1">
      <alignment horizontal="center" vertical="center"/>
      <protection/>
    </xf>
    <xf numFmtId="0" fontId="75" fillId="0" borderId="36" xfId="61" applyFont="1" applyFill="1" applyBorder="1" applyAlignment="1">
      <alignment horizontal="center" vertical="center"/>
      <protection/>
    </xf>
    <xf numFmtId="0" fontId="72" fillId="0" borderId="42" xfId="61" applyFont="1" applyFill="1" applyBorder="1" applyAlignment="1">
      <alignment horizontal="left" vertical="center" shrinkToFit="1"/>
      <protection/>
    </xf>
    <xf numFmtId="0" fontId="72" fillId="0" borderId="36" xfId="61" applyFont="1" applyFill="1" applyBorder="1" applyAlignment="1">
      <alignment horizontal="left" vertical="center" shrinkToFit="1"/>
      <protection/>
    </xf>
    <xf numFmtId="0" fontId="72" fillId="0" borderId="34" xfId="61" applyFont="1" applyFill="1" applyBorder="1" applyAlignment="1">
      <alignment horizontal="left" vertical="center" shrinkToFit="1"/>
      <protection/>
    </xf>
    <xf numFmtId="178" fontId="4" fillId="0" borderId="36" xfId="0" applyNumberFormat="1" applyFont="1" applyBorder="1" applyAlignment="1" applyProtection="1">
      <alignment horizontal="center"/>
      <protection locked="0"/>
    </xf>
    <xf numFmtId="178" fontId="4" fillId="0" borderId="12" xfId="0" applyNumberFormat="1" applyFont="1" applyBorder="1" applyAlignment="1" applyProtection="1">
      <alignment horizontal="center"/>
      <protection locked="0"/>
    </xf>
    <xf numFmtId="0" fontId="72" fillId="0" borderId="36" xfId="61" applyFont="1" applyBorder="1" applyAlignment="1">
      <alignment horizontal="left" vertical="center"/>
      <protection/>
    </xf>
    <xf numFmtId="0" fontId="72" fillId="0" borderId="34" xfId="61" applyFont="1" applyBorder="1" applyAlignment="1">
      <alignment horizontal="left" vertical="center"/>
      <protection/>
    </xf>
    <xf numFmtId="0" fontId="73" fillId="0" borderId="24" xfId="61" applyFont="1" applyBorder="1" applyAlignment="1">
      <alignment horizontal="center" vertical="center"/>
      <protection/>
    </xf>
    <xf numFmtId="0" fontId="73" fillId="0" borderId="19" xfId="61" applyFont="1" applyBorder="1" applyAlignment="1">
      <alignment horizontal="center" vertical="center"/>
      <protection/>
    </xf>
    <xf numFmtId="0" fontId="73" fillId="0" borderId="12" xfId="61" applyFont="1" applyBorder="1" applyAlignment="1">
      <alignment horizontal="center" vertical="center"/>
      <protection/>
    </xf>
    <xf numFmtId="0" fontId="73" fillId="0" borderId="10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center" vertical="center"/>
      <protection/>
    </xf>
    <xf numFmtId="0" fontId="73" fillId="0" borderId="13" xfId="61" applyFont="1" applyBorder="1" applyAlignment="1">
      <alignment horizontal="center" vertical="center"/>
      <protection/>
    </xf>
    <xf numFmtId="0" fontId="73" fillId="0" borderId="11" xfId="61" applyFont="1" applyBorder="1" applyAlignment="1">
      <alignment horizontal="center" vertical="center"/>
      <protection/>
    </xf>
    <xf numFmtId="0" fontId="73" fillId="0" borderId="18" xfId="61" applyFont="1" applyBorder="1" applyAlignment="1">
      <alignment horizontal="center" vertical="center"/>
      <protection/>
    </xf>
    <xf numFmtId="0" fontId="73" fillId="0" borderId="14" xfId="61" applyFont="1" applyBorder="1" applyAlignment="1">
      <alignment horizontal="center" vertical="center"/>
      <protection/>
    </xf>
    <xf numFmtId="0" fontId="73" fillId="0" borderId="24" xfId="61" applyFont="1" applyBorder="1" applyAlignment="1">
      <alignment vertical="center" wrapText="1"/>
      <protection/>
    </xf>
    <xf numFmtId="0" fontId="73" fillId="0" borderId="19" xfId="61" applyFont="1" applyBorder="1" applyAlignment="1">
      <alignment vertical="center" wrapText="1"/>
      <protection/>
    </xf>
    <xf numFmtId="0" fontId="73" fillId="0" borderId="10" xfId="61" applyFont="1" applyBorder="1" applyAlignment="1">
      <alignment vertical="center" wrapText="1"/>
      <protection/>
    </xf>
    <xf numFmtId="0" fontId="73" fillId="0" borderId="0" xfId="61" applyFont="1" applyBorder="1" applyAlignment="1">
      <alignment vertical="center" wrapText="1"/>
      <protection/>
    </xf>
    <xf numFmtId="0" fontId="73" fillId="0" borderId="11" xfId="61" applyFont="1" applyBorder="1" applyAlignment="1">
      <alignment vertical="center" wrapText="1"/>
      <protection/>
    </xf>
    <xf numFmtId="0" fontId="73" fillId="0" borderId="18" xfId="61" applyFont="1" applyBorder="1" applyAlignment="1">
      <alignment vertical="center" wrapText="1"/>
      <protection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71" fillId="0" borderId="0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76" fontId="4" fillId="0" borderId="19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8" xfId="48" applyNumberFormat="1" applyFont="1" applyBorder="1" applyAlignment="1">
      <alignment horizontal="right" vertical="center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left" vertical="center" shrinkToFit="1"/>
      <protection locked="0"/>
    </xf>
    <xf numFmtId="0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4" fillId="0" borderId="34" xfId="0" applyNumberFormat="1" applyFont="1" applyBorder="1" applyAlignment="1" applyProtection="1">
      <alignment horizontal="left" vertical="center" shrinkToFit="1"/>
      <protection locked="0"/>
    </xf>
    <xf numFmtId="38" fontId="72" fillId="0" borderId="42" xfId="48" applyFont="1" applyBorder="1" applyAlignment="1">
      <alignment horizontal="right" vertical="center"/>
    </xf>
    <xf numFmtId="38" fontId="72" fillId="0" borderId="36" xfId="48" applyFont="1" applyBorder="1" applyAlignment="1">
      <alignment horizontal="right" vertical="center"/>
    </xf>
    <xf numFmtId="176" fontId="4" fillId="0" borderId="12" xfId="48" applyNumberFormat="1" applyFont="1" applyFill="1" applyBorder="1" applyAlignment="1" quotePrefix="1">
      <alignment horizontal="right" vertical="center"/>
    </xf>
    <xf numFmtId="0" fontId="72" fillId="0" borderId="24" xfId="61" applyFont="1" applyBorder="1" applyAlignment="1">
      <alignment vertical="center"/>
      <protection/>
    </xf>
    <xf numFmtId="0" fontId="5" fillId="0" borderId="19" xfId="0" applyFont="1" applyBorder="1" applyAlignment="1">
      <alignment vertical="center"/>
    </xf>
    <xf numFmtId="0" fontId="72" fillId="0" borderId="10" xfId="61" applyFont="1" applyBorder="1" applyAlignment="1">
      <alignment vertical="center"/>
      <protection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11</xdr:col>
      <xdr:colOff>19050</xdr:colOff>
      <xdr:row>3</xdr:row>
      <xdr:rowOff>85725</xdr:rowOff>
    </xdr:to>
    <xdr:grpSp>
      <xdr:nvGrpSpPr>
        <xdr:cNvPr id="1" name="グループ化 1"/>
        <xdr:cNvGrpSpPr>
          <a:grpSpLocks/>
        </xdr:cNvGrpSpPr>
      </xdr:nvGrpSpPr>
      <xdr:grpSpPr>
        <a:xfrm>
          <a:off x="361950" y="266700"/>
          <a:ext cx="6372225" cy="333375"/>
          <a:chOff x="360844" y="262620"/>
          <a:chExt cx="6443971" cy="344334"/>
        </a:xfrm>
        <a:solidFill>
          <a:srgbClr val="FFFFFF"/>
        </a:solidFill>
      </xdr:grpSpPr>
      <xdr:sp>
        <xdr:nvSpPr>
          <xdr:cNvPr id="2" name="直線矢印コネクタ 3"/>
          <xdr:cNvSpPr>
            <a:spLocks/>
          </xdr:cNvSpPr>
        </xdr:nvSpPr>
        <xdr:spPr>
          <a:xfrm flipV="1">
            <a:off x="2210264" y="282333"/>
            <a:ext cx="799052" cy="147547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矢印コネクタ 4"/>
          <xdr:cNvSpPr>
            <a:spLocks/>
          </xdr:cNvSpPr>
        </xdr:nvSpPr>
        <xdr:spPr>
          <a:xfrm flipV="1">
            <a:off x="4599366" y="262620"/>
            <a:ext cx="307700" cy="167260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2"/>
          <xdr:cNvSpPr>
            <a:spLocks/>
          </xdr:cNvSpPr>
        </xdr:nvSpPr>
        <xdr:spPr>
          <a:xfrm>
            <a:off x="360844" y="400354"/>
            <a:ext cx="6443971" cy="20660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ア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課税事業者は「Ｅ２セル」で、イ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免税事業者及び簡易課税事業者は「Ｉ２セル」で、「○」を選択してください。</a:t>
            </a:r>
          </a:p>
        </xdr:txBody>
      </xdr:sp>
    </xdr:grpSp>
    <xdr:clientData/>
  </xdr:twoCellAnchor>
  <xdr:oneCellAnchor>
    <xdr:from>
      <xdr:col>11</xdr:col>
      <xdr:colOff>323850</xdr:colOff>
      <xdr:row>2</xdr:row>
      <xdr:rowOff>95250</xdr:rowOff>
    </xdr:from>
    <xdr:ext cx="1371600" cy="361950"/>
    <xdr:sp>
      <xdr:nvSpPr>
        <xdr:cNvPr id="5" name="テキスト ボックス 5"/>
        <xdr:cNvSpPr>
          <a:spLocks/>
        </xdr:cNvSpPr>
      </xdr:nvSpPr>
      <xdr:spPr>
        <a:xfrm>
          <a:off x="7038975" y="438150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twoCellAnchor>
    <xdr:from>
      <xdr:col>3</xdr:col>
      <xdr:colOff>76200</xdr:colOff>
      <xdr:row>7</xdr:row>
      <xdr:rowOff>152400</xdr:rowOff>
    </xdr:from>
    <xdr:to>
      <xdr:col>3</xdr:col>
      <xdr:colOff>200025</xdr:colOff>
      <xdr:row>12</xdr:row>
      <xdr:rowOff>0</xdr:rowOff>
    </xdr:to>
    <xdr:sp>
      <xdr:nvSpPr>
        <xdr:cNvPr id="6" name="右中かっこ 6"/>
        <xdr:cNvSpPr>
          <a:spLocks/>
        </xdr:cNvSpPr>
      </xdr:nvSpPr>
      <xdr:spPr>
        <a:xfrm>
          <a:off x="2486025" y="2009775"/>
          <a:ext cx="123825" cy="657225"/>
        </a:xfrm>
        <a:prstGeom prst="rightBrace">
          <a:avLst>
            <a:gd name="adj1" fmla="val -48379"/>
            <a:gd name="adj2" fmla="val -30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266700</xdr:colOff>
      <xdr:row>12</xdr:row>
      <xdr:rowOff>76200</xdr:rowOff>
    </xdr:from>
    <xdr:ext cx="2057400" cy="866775"/>
    <xdr:sp>
      <xdr:nvSpPr>
        <xdr:cNvPr id="7" name="テキスト ボックス 7"/>
        <xdr:cNvSpPr>
          <a:spLocks/>
        </xdr:cNvSpPr>
      </xdr:nvSpPr>
      <xdr:spPr>
        <a:xfrm>
          <a:off x="266700" y="2743200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twoCellAnchor>
    <xdr:from>
      <xdr:col>3</xdr:col>
      <xdr:colOff>219075</xdr:colOff>
      <xdr:row>9</xdr:row>
      <xdr:rowOff>85725</xdr:rowOff>
    </xdr:from>
    <xdr:to>
      <xdr:col>5</xdr:col>
      <xdr:colOff>152400</xdr:colOff>
      <xdr:row>19</xdr:row>
      <xdr:rowOff>161925</xdr:rowOff>
    </xdr:to>
    <xdr:sp>
      <xdr:nvSpPr>
        <xdr:cNvPr id="8" name="テキスト ボックス 8"/>
        <xdr:cNvSpPr>
          <a:spLocks/>
        </xdr:cNvSpPr>
      </xdr:nvSpPr>
      <xdr:spPr>
        <a:xfrm>
          <a:off x="2628900" y="2266950"/>
          <a:ext cx="695325" cy="1695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内訳に金額を入力すると予算額は、千円単位で自動算出されます。</a:t>
          </a:r>
        </a:p>
      </xdr:txBody>
    </xdr:sp>
    <xdr:clientData/>
  </xdr:twoCellAnchor>
  <xdr:twoCellAnchor>
    <xdr:from>
      <xdr:col>3</xdr:col>
      <xdr:colOff>200025</xdr:colOff>
      <xdr:row>57</xdr:row>
      <xdr:rowOff>123825</xdr:rowOff>
    </xdr:from>
    <xdr:to>
      <xdr:col>4</xdr:col>
      <xdr:colOff>38100</xdr:colOff>
      <xdr:row>59</xdr:row>
      <xdr:rowOff>38100</xdr:rowOff>
    </xdr:to>
    <xdr:sp>
      <xdr:nvSpPr>
        <xdr:cNvPr id="9" name="角丸四角形 9"/>
        <xdr:cNvSpPr>
          <a:spLocks/>
        </xdr:cNvSpPr>
      </xdr:nvSpPr>
      <xdr:spPr>
        <a:xfrm>
          <a:off x="2609850" y="10077450"/>
          <a:ext cx="542925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59</xdr:row>
      <xdr:rowOff>85725</xdr:rowOff>
    </xdr:from>
    <xdr:to>
      <xdr:col>3</xdr:col>
      <xdr:colOff>647700</xdr:colOff>
      <xdr:row>62</xdr:row>
      <xdr:rowOff>38100</xdr:rowOff>
    </xdr:to>
    <xdr:sp>
      <xdr:nvSpPr>
        <xdr:cNvPr id="10" name="テキスト ボックス 10"/>
        <xdr:cNvSpPr>
          <a:spLocks/>
        </xdr:cNvSpPr>
      </xdr:nvSpPr>
      <xdr:spPr>
        <a:xfrm>
          <a:off x="1295400" y="10363200"/>
          <a:ext cx="176212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自己負担金（ロ）＝総額－（イ）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twoCellAnchor>
  <xdr:twoCellAnchor>
    <xdr:from>
      <xdr:col>1</xdr:col>
      <xdr:colOff>38100</xdr:colOff>
      <xdr:row>62</xdr:row>
      <xdr:rowOff>104775</xdr:rowOff>
    </xdr:from>
    <xdr:to>
      <xdr:col>3</xdr:col>
      <xdr:colOff>657225</xdr:colOff>
      <xdr:row>65</xdr:row>
      <xdr:rowOff>76200</xdr:rowOff>
    </xdr:to>
    <xdr:sp>
      <xdr:nvSpPr>
        <xdr:cNvPr id="11" name="テキスト ボックス 11"/>
        <xdr:cNvSpPr>
          <a:spLocks/>
        </xdr:cNvSpPr>
      </xdr:nvSpPr>
      <xdr:spPr>
        <a:xfrm>
          <a:off x="390525" y="10868025"/>
          <a:ext cx="2676525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共同製作契約書に記載されている申請団体の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出資金額とは異なりますので注意してください。</a:t>
          </a:r>
        </a:p>
      </xdr:txBody>
    </xdr:sp>
    <xdr:clientData/>
  </xdr:twoCellAnchor>
  <xdr:twoCellAnchor>
    <xdr:from>
      <xdr:col>0</xdr:col>
      <xdr:colOff>47625</xdr:colOff>
      <xdr:row>68</xdr:row>
      <xdr:rowOff>38100</xdr:rowOff>
    </xdr:from>
    <xdr:to>
      <xdr:col>3</xdr:col>
      <xdr:colOff>257175</xdr:colOff>
      <xdr:row>77</xdr:row>
      <xdr:rowOff>161925</xdr:rowOff>
    </xdr:to>
    <xdr:grpSp>
      <xdr:nvGrpSpPr>
        <xdr:cNvPr id="12" name="グループ化 12"/>
        <xdr:cNvGrpSpPr>
          <a:grpSpLocks/>
        </xdr:cNvGrpSpPr>
      </xdr:nvGrpSpPr>
      <xdr:grpSpPr>
        <a:xfrm>
          <a:off x="47625" y="11772900"/>
          <a:ext cx="2619375" cy="1704975"/>
          <a:chOff x="57150" y="11857264"/>
          <a:chExt cx="2616654" cy="1706335"/>
        </a:xfrm>
        <a:solidFill>
          <a:srgbClr val="FFFFFF"/>
        </a:solidFill>
      </xdr:grpSpPr>
      <xdr:sp>
        <xdr:nvSpPr>
          <xdr:cNvPr id="13" name="テキスト ボックス 13"/>
          <xdr:cNvSpPr>
            <a:spLocks/>
          </xdr:cNvSpPr>
        </xdr:nvSpPr>
        <xdr:spPr>
          <a:xfrm>
            <a:off x="57150" y="13287173"/>
            <a:ext cx="1293935" cy="276426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手入力してください</a:t>
            </a:r>
          </a:p>
        </xdr:txBody>
      </xdr:sp>
      <xdr:sp>
        <xdr:nvSpPr>
          <xdr:cNvPr id="14" name="直線矢印コネクタ 14"/>
          <xdr:cNvSpPr>
            <a:spLocks/>
          </xdr:cNvSpPr>
        </xdr:nvSpPr>
        <xdr:spPr>
          <a:xfrm flipV="1">
            <a:off x="846725" y="11857264"/>
            <a:ext cx="1827079" cy="142990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1123950</xdr:colOff>
      <xdr:row>70</xdr:row>
      <xdr:rowOff>76200</xdr:rowOff>
    </xdr:from>
    <xdr:to>
      <xdr:col>13</xdr:col>
      <xdr:colOff>276225</xdr:colOff>
      <xdr:row>79</xdr:row>
      <xdr:rowOff>47625</xdr:rowOff>
    </xdr:to>
    <xdr:grpSp>
      <xdr:nvGrpSpPr>
        <xdr:cNvPr id="15" name="グループ化 15"/>
        <xdr:cNvGrpSpPr>
          <a:grpSpLocks/>
        </xdr:cNvGrpSpPr>
      </xdr:nvGrpSpPr>
      <xdr:grpSpPr>
        <a:xfrm>
          <a:off x="1476375" y="12134850"/>
          <a:ext cx="6924675" cy="1571625"/>
          <a:chOff x="1419225" y="12155214"/>
          <a:chExt cx="6928758" cy="1575754"/>
        </a:xfrm>
        <a:solidFill>
          <a:srgbClr val="FFFFFF"/>
        </a:solidFill>
      </xdr:grpSpPr>
      <xdr:sp>
        <xdr:nvSpPr>
          <xdr:cNvPr id="16" name="直線矢印コネクタ 17"/>
          <xdr:cNvSpPr>
            <a:spLocks/>
          </xdr:cNvSpPr>
        </xdr:nvSpPr>
        <xdr:spPr>
          <a:xfrm flipV="1">
            <a:off x="1724090" y="12155214"/>
            <a:ext cx="1001206" cy="132757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矢印コネクタ 18"/>
          <xdr:cNvSpPr>
            <a:spLocks/>
          </xdr:cNvSpPr>
        </xdr:nvSpPr>
        <xdr:spPr>
          <a:xfrm flipV="1">
            <a:off x="1724090" y="12499122"/>
            <a:ext cx="1020260" cy="98366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16"/>
          <xdr:cNvSpPr>
            <a:spLocks/>
          </xdr:cNvSpPr>
        </xdr:nvSpPr>
        <xdr:spPr>
          <a:xfrm>
            <a:off x="1419225" y="13472938"/>
            <a:ext cx="6928758" cy="25803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バリアフリー字幕制作費・音声ガイド制作費に入力した金額が上限１００万円・１万円未満切捨で自動算出されます。</a:t>
            </a:r>
          </a:p>
        </xdr:txBody>
      </xdr:sp>
    </xdr:grpSp>
    <xdr:clientData/>
  </xdr:twoCellAnchor>
  <xdr:twoCellAnchor>
    <xdr:from>
      <xdr:col>2</xdr:col>
      <xdr:colOff>571500</xdr:colOff>
      <xdr:row>74</xdr:row>
      <xdr:rowOff>57150</xdr:rowOff>
    </xdr:from>
    <xdr:to>
      <xdr:col>9</xdr:col>
      <xdr:colOff>114300</xdr:colOff>
      <xdr:row>77</xdr:row>
      <xdr:rowOff>57150</xdr:rowOff>
    </xdr:to>
    <xdr:grpSp>
      <xdr:nvGrpSpPr>
        <xdr:cNvPr id="19" name="グループ化 19"/>
        <xdr:cNvGrpSpPr>
          <a:grpSpLocks/>
        </xdr:cNvGrpSpPr>
      </xdr:nvGrpSpPr>
      <xdr:grpSpPr>
        <a:xfrm>
          <a:off x="2295525" y="12763500"/>
          <a:ext cx="3000375" cy="609600"/>
          <a:chOff x="2250621" y="12846504"/>
          <a:chExt cx="3001736" cy="612321"/>
        </a:xfrm>
        <a:solidFill>
          <a:srgbClr val="FFFFFF"/>
        </a:solidFill>
      </xdr:grpSpPr>
      <xdr:sp>
        <xdr:nvSpPr>
          <xdr:cNvPr id="20" name="テキスト ボックス 20"/>
          <xdr:cNvSpPr>
            <a:spLocks/>
          </xdr:cNvSpPr>
        </xdr:nvSpPr>
        <xdr:spPr>
          <a:xfrm>
            <a:off x="2250621" y="13238696"/>
            <a:ext cx="3001736" cy="22012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）と（ハ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の合計が自動算出されます。</a:t>
            </a:r>
          </a:p>
        </xdr:txBody>
      </xdr:sp>
      <xdr:sp>
        <xdr:nvSpPr>
          <xdr:cNvPr id="21" name="直線矢印コネクタ 21"/>
          <xdr:cNvSpPr>
            <a:spLocks/>
          </xdr:cNvSpPr>
        </xdr:nvSpPr>
        <xdr:spPr>
          <a:xfrm flipV="1">
            <a:off x="2469748" y="12846504"/>
            <a:ext cx="142582" cy="382701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66</xdr:row>
      <xdr:rowOff>95250</xdr:rowOff>
    </xdr:from>
    <xdr:to>
      <xdr:col>11</xdr:col>
      <xdr:colOff>209550</xdr:colOff>
      <xdr:row>75</xdr:row>
      <xdr:rowOff>190500</xdr:rowOff>
    </xdr:to>
    <xdr:grpSp>
      <xdr:nvGrpSpPr>
        <xdr:cNvPr id="22" name="グループ化 22"/>
        <xdr:cNvGrpSpPr>
          <a:grpSpLocks/>
        </xdr:cNvGrpSpPr>
      </xdr:nvGrpSpPr>
      <xdr:grpSpPr>
        <a:xfrm>
          <a:off x="2895600" y="11506200"/>
          <a:ext cx="4029075" cy="1552575"/>
          <a:chOff x="2930981" y="11606867"/>
          <a:chExt cx="4029075" cy="1550328"/>
        </a:xfrm>
        <a:solidFill>
          <a:srgbClr val="FFFFFF"/>
        </a:solidFill>
      </xdr:grpSpPr>
      <xdr:sp>
        <xdr:nvSpPr>
          <xdr:cNvPr id="23" name="直線矢印コネクタ 24"/>
          <xdr:cNvSpPr>
            <a:spLocks/>
          </xdr:cNvSpPr>
        </xdr:nvSpPr>
        <xdr:spPr>
          <a:xfrm flipH="1" flipV="1">
            <a:off x="2930981" y="11606867"/>
            <a:ext cx="352544" cy="72284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矢印コネクタ 25"/>
          <xdr:cNvSpPr>
            <a:spLocks/>
          </xdr:cNvSpPr>
        </xdr:nvSpPr>
        <xdr:spPr>
          <a:xfrm flipV="1">
            <a:off x="4559735" y="12757598"/>
            <a:ext cx="2400321" cy="19030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テキスト ボックス 23"/>
          <xdr:cNvSpPr>
            <a:spLocks/>
          </xdr:cNvSpPr>
        </xdr:nvSpPr>
        <xdr:spPr>
          <a:xfrm>
            <a:off x="3168696" y="12320018"/>
            <a:ext cx="1438380" cy="83717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総額（イ）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（ロ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は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一致します。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</xdr:grpSp>
    <xdr:clientData/>
  </xdr:twoCellAnchor>
  <xdr:oneCellAnchor>
    <xdr:from>
      <xdr:col>7</xdr:col>
      <xdr:colOff>152400</xdr:colOff>
      <xdr:row>17</xdr:row>
      <xdr:rowOff>28575</xdr:rowOff>
    </xdr:from>
    <xdr:ext cx="2762250" cy="285750"/>
    <xdr:sp>
      <xdr:nvSpPr>
        <xdr:cNvPr id="26" name="テキスト ボックス 26"/>
        <xdr:cNvSpPr>
          <a:spLocks/>
        </xdr:cNvSpPr>
      </xdr:nvSpPr>
      <xdr:spPr>
        <a:xfrm>
          <a:off x="3810000" y="3505200"/>
          <a:ext cx="27622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11</xdr:col>
      <xdr:colOff>333375</xdr:colOff>
      <xdr:row>9</xdr:row>
      <xdr:rowOff>123825</xdr:rowOff>
    </xdr:from>
    <xdr:ext cx="1504950" cy="1533525"/>
    <xdr:sp>
      <xdr:nvSpPr>
        <xdr:cNvPr id="27" name="テキスト ボックス 27"/>
        <xdr:cNvSpPr>
          <a:spLocks/>
        </xdr:cNvSpPr>
      </xdr:nvSpPr>
      <xdr:spPr>
        <a:xfrm>
          <a:off x="7048500" y="2305050"/>
          <a:ext cx="15049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30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年度内に支払いが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完了するものについて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③の列に内訳の金額を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千円単位で記入して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③の列に入力すると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④の列は自動算出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oneCellAnchor>
  <xdr:oneCellAnchor>
    <xdr:from>
      <xdr:col>7</xdr:col>
      <xdr:colOff>114300</xdr:colOff>
      <xdr:row>22</xdr:row>
      <xdr:rowOff>66675</xdr:rowOff>
    </xdr:from>
    <xdr:ext cx="2828925" cy="695325"/>
    <xdr:sp>
      <xdr:nvSpPr>
        <xdr:cNvPr id="28" name="テキスト ボックス 28"/>
        <xdr:cNvSpPr>
          <a:spLocks/>
        </xdr:cNvSpPr>
      </xdr:nvSpPr>
      <xdr:spPr>
        <a:xfrm>
          <a:off x="3771900" y="4352925"/>
          <a:ext cx="28289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</a:p>
      </xdr:txBody>
    </xdr:sp>
    <xdr:clientData/>
  </xdr:oneCellAnchor>
  <xdr:oneCellAnchor>
    <xdr:from>
      <xdr:col>7</xdr:col>
      <xdr:colOff>47625</xdr:colOff>
      <xdr:row>55</xdr:row>
      <xdr:rowOff>47625</xdr:rowOff>
    </xdr:from>
    <xdr:ext cx="1771650" cy="390525"/>
    <xdr:sp>
      <xdr:nvSpPr>
        <xdr:cNvPr id="29" name="テキスト ボックス 29"/>
        <xdr:cNvSpPr>
          <a:spLocks/>
        </xdr:cNvSpPr>
      </xdr:nvSpPr>
      <xdr:spPr>
        <a:xfrm>
          <a:off x="3705225" y="9677400"/>
          <a:ext cx="17716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7</xdr:col>
      <xdr:colOff>57150</xdr:colOff>
      <xdr:row>59</xdr:row>
      <xdr:rowOff>47625</xdr:rowOff>
    </xdr:from>
    <xdr:ext cx="1543050" cy="390525"/>
    <xdr:sp>
      <xdr:nvSpPr>
        <xdr:cNvPr id="30" name="テキスト ボックス 30"/>
        <xdr:cNvSpPr>
          <a:spLocks/>
        </xdr:cNvSpPr>
      </xdr:nvSpPr>
      <xdr:spPr>
        <a:xfrm>
          <a:off x="3714750" y="10325100"/>
          <a:ext cx="15430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twoCellAnchor>
    <xdr:from>
      <xdr:col>11</xdr:col>
      <xdr:colOff>590550</xdr:colOff>
      <xdr:row>60</xdr:row>
      <xdr:rowOff>66675</xdr:rowOff>
    </xdr:from>
    <xdr:to>
      <xdr:col>13</xdr:col>
      <xdr:colOff>600075</xdr:colOff>
      <xdr:row>66</xdr:row>
      <xdr:rowOff>95250</xdr:rowOff>
    </xdr:to>
    <xdr:grpSp>
      <xdr:nvGrpSpPr>
        <xdr:cNvPr id="31" name="グループ化 32"/>
        <xdr:cNvGrpSpPr>
          <a:grpSpLocks/>
        </xdr:cNvGrpSpPr>
      </xdr:nvGrpSpPr>
      <xdr:grpSpPr>
        <a:xfrm>
          <a:off x="7305675" y="10506075"/>
          <a:ext cx="1419225" cy="1000125"/>
          <a:chOff x="7314031" y="10617655"/>
          <a:chExt cx="1422397" cy="1043993"/>
        </a:xfrm>
        <a:solidFill>
          <a:srgbClr val="FFFFFF"/>
        </a:solidFill>
      </xdr:grpSpPr>
      <xdr:sp>
        <xdr:nvSpPr>
          <xdr:cNvPr id="32" name="テキスト ボックス 33"/>
          <xdr:cNvSpPr>
            <a:spLocks/>
          </xdr:cNvSpPr>
        </xdr:nvSpPr>
        <xdr:spPr>
          <a:xfrm>
            <a:off x="7457337" y="10617655"/>
            <a:ext cx="1107336" cy="26856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  <xdr:sp>
        <xdr:nvSpPr>
          <xdr:cNvPr id="33" name="直線矢印コネクタ 34"/>
          <xdr:cNvSpPr>
            <a:spLocks/>
          </xdr:cNvSpPr>
        </xdr:nvSpPr>
        <xdr:spPr>
          <a:xfrm flipH="1">
            <a:off x="7314031" y="10756767"/>
            <a:ext cx="143306" cy="21871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直線矢印コネクタ 35"/>
          <xdr:cNvSpPr>
            <a:spLocks/>
          </xdr:cNvSpPr>
        </xdr:nvSpPr>
        <xdr:spPr>
          <a:xfrm>
            <a:off x="8564674" y="10756767"/>
            <a:ext cx="171754" cy="21871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矢印コネクタ 36"/>
          <xdr:cNvSpPr>
            <a:spLocks/>
          </xdr:cNvSpPr>
        </xdr:nvSpPr>
        <xdr:spPr>
          <a:xfrm>
            <a:off x="8011006" y="10886222"/>
            <a:ext cx="620521" cy="77542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矢印コネクタ 37"/>
          <xdr:cNvSpPr>
            <a:spLocks/>
          </xdr:cNvSpPr>
        </xdr:nvSpPr>
        <xdr:spPr>
          <a:xfrm flipH="1">
            <a:off x="7342835" y="10886222"/>
            <a:ext cx="343509" cy="77542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419100</xdr:colOff>
      <xdr:row>75</xdr:row>
      <xdr:rowOff>9525</xdr:rowOff>
    </xdr:from>
    <xdr:ext cx="685800" cy="266700"/>
    <xdr:sp>
      <xdr:nvSpPr>
        <xdr:cNvPr id="37" name="テキスト ボックス 42"/>
        <xdr:cNvSpPr>
          <a:spLocks/>
        </xdr:cNvSpPr>
      </xdr:nvSpPr>
      <xdr:spPr>
        <a:xfrm>
          <a:off x="7134225" y="12877800"/>
          <a:ext cx="6858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11</xdr:col>
      <xdr:colOff>9525</xdr:colOff>
      <xdr:row>65</xdr:row>
      <xdr:rowOff>66675</xdr:rowOff>
    </xdr:from>
    <xdr:to>
      <xdr:col>13</xdr:col>
      <xdr:colOff>676275</xdr:colOff>
      <xdr:row>72</xdr:row>
      <xdr:rowOff>95250</xdr:rowOff>
    </xdr:to>
    <xdr:grpSp>
      <xdr:nvGrpSpPr>
        <xdr:cNvPr id="38" name="グループ化 43"/>
        <xdr:cNvGrpSpPr>
          <a:grpSpLocks/>
        </xdr:cNvGrpSpPr>
      </xdr:nvGrpSpPr>
      <xdr:grpSpPr>
        <a:xfrm>
          <a:off x="6724650" y="11315700"/>
          <a:ext cx="2076450" cy="1162050"/>
          <a:chOff x="6742176" y="11376186"/>
          <a:chExt cx="2079998" cy="1207701"/>
        </a:xfrm>
        <a:solidFill>
          <a:srgbClr val="FFFFFF"/>
        </a:solidFill>
      </xdr:grpSpPr>
      <xdr:sp>
        <xdr:nvSpPr>
          <xdr:cNvPr id="39" name="直線矢印コネクタ 45"/>
          <xdr:cNvSpPr>
            <a:spLocks/>
          </xdr:cNvSpPr>
        </xdr:nvSpPr>
        <xdr:spPr>
          <a:xfrm flipV="1">
            <a:off x="8297495" y="11396113"/>
            <a:ext cx="524679" cy="81187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矢印コネクタ 46"/>
          <xdr:cNvSpPr>
            <a:spLocks/>
          </xdr:cNvSpPr>
        </xdr:nvSpPr>
        <xdr:spPr>
          <a:xfrm flipV="1">
            <a:off x="7076016" y="11376186"/>
            <a:ext cx="152880" cy="831502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テキスト ボックス 44"/>
          <xdr:cNvSpPr>
            <a:spLocks/>
          </xdr:cNvSpPr>
        </xdr:nvSpPr>
        <xdr:spPr>
          <a:xfrm>
            <a:off x="6742176" y="12108657"/>
            <a:ext cx="1974958" cy="47523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別紙･仕入控除税額の（Ｃ）・（Ｃ３）の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額が自動転記されます。</a:t>
            </a:r>
          </a:p>
        </xdr:txBody>
      </xdr:sp>
    </xdr:grpSp>
    <xdr:clientData/>
  </xdr:twoCellAnchor>
  <xdr:twoCellAnchor>
    <xdr:from>
      <xdr:col>3</xdr:col>
      <xdr:colOff>200025</xdr:colOff>
      <xdr:row>7</xdr:row>
      <xdr:rowOff>123825</xdr:rowOff>
    </xdr:from>
    <xdr:to>
      <xdr:col>4</xdr:col>
      <xdr:colOff>38100</xdr:colOff>
      <xdr:row>9</xdr:row>
      <xdr:rowOff>38100</xdr:rowOff>
    </xdr:to>
    <xdr:sp>
      <xdr:nvSpPr>
        <xdr:cNvPr id="42" name="角丸四角形 43"/>
        <xdr:cNvSpPr>
          <a:spLocks/>
        </xdr:cNvSpPr>
      </xdr:nvSpPr>
      <xdr:spPr>
        <a:xfrm>
          <a:off x="2609850" y="1981200"/>
          <a:ext cx="542925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28575</xdr:rowOff>
    </xdr:from>
    <xdr:to>
      <xdr:col>4</xdr:col>
      <xdr:colOff>1066800</xdr:colOff>
      <xdr:row>3</xdr:row>
      <xdr:rowOff>228600</xdr:rowOff>
    </xdr:to>
    <xdr:sp>
      <xdr:nvSpPr>
        <xdr:cNvPr id="1" name="テキスト ボックス 1"/>
        <xdr:cNvSpPr>
          <a:spLocks/>
        </xdr:cNvSpPr>
      </xdr:nvSpPr>
      <xdr:spPr>
        <a:xfrm>
          <a:off x="590550" y="561975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5</xdr:col>
      <xdr:colOff>152400</xdr:colOff>
      <xdr:row>6</xdr:row>
      <xdr:rowOff>38100</xdr:rowOff>
    </xdr:from>
    <xdr:to>
      <xdr:col>7</xdr:col>
      <xdr:colOff>742950</xdr:colOff>
      <xdr:row>6</xdr:row>
      <xdr:rowOff>285750</xdr:rowOff>
    </xdr:to>
    <xdr:sp>
      <xdr:nvSpPr>
        <xdr:cNvPr id="2" name="テキスト ボックス 2"/>
        <xdr:cNvSpPr>
          <a:spLocks/>
        </xdr:cNvSpPr>
      </xdr:nvSpPr>
      <xdr:spPr>
        <a:xfrm>
          <a:off x="4048125" y="1181100"/>
          <a:ext cx="23526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5</xdr:col>
      <xdr:colOff>552450</xdr:colOff>
      <xdr:row>7</xdr:row>
      <xdr:rowOff>38100</xdr:rowOff>
    </xdr:from>
    <xdr:to>
      <xdr:col>7</xdr:col>
      <xdr:colOff>742950</xdr:colOff>
      <xdr:row>7</xdr:row>
      <xdr:rowOff>285750</xdr:rowOff>
    </xdr:to>
    <xdr:sp>
      <xdr:nvSpPr>
        <xdr:cNvPr id="3" name="テキスト ボックス 3"/>
        <xdr:cNvSpPr>
          <a:spLocks/>
        </xdr:cNvSpPr>
      </xdr:nvSpPr>
      <xdr:spPr>
        <a:xfrm>
          <a:off x="4448175" y="1485900"/>
          <a:ext cx="195262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必ず記入してください。（手入力）</a:t>
          </a:r>
        </a:p>
      </xdr:txBody>
    </xdr:sp>
    <xdr:clientData/>
  </xdr:twoCellAnchor>
  <xdr:twoCellAnchor>
    <xdr:from>
      <xdr:col>5</xdr:col>
      <xdr:colOff>571500</xdr:colOff>
      <xdr:row>8</xdr:row>
      <xdr:rowOff>19050</xdr:rowOff>
    </xdr:from>
    <xdr:to>
      <xdr:col>7</xdr:col>
      <xdr:colOff>742950</xdr:colOff>
      <xdr:row>8</xdr:row>
      <xdr:rowOff>266700</xdr:rowOff>
    </xdr:to>
    <xdr:sp>
      <xdr:nvSpPr>
        <xdr:cNvPr id="4" name="テキスト ボックス 4"/>
        <xdr:cNvSpPr>
          <a:spLocks/>
        </xdr:cNvSpPr>
      </xdr:nvSpPr>
      <xdr:spPr>
        <a:xfrm>
          <a:off x="4467225" y="1771650"/>
          <a:ext cx="19335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Ａ、Ａ１、Ａ３より自動算出されます。</a:t>
          </a:r>
        </a:p>
      </xdr:txBody>
    </xdr:sp>
    <xdr:clientData/>
  </xdr:twoCellAnchor>
  <xdr:twoCellAnchor>
    <xdr:from>
      <xdr:col>5</xdr:col>
      <xdr:colOff>76200</xdr:colOff>
      <xdr:row>9</xdr:row>
      <xdr:rowOff>38100</xdr:rowOff>
    </xdr:from>
    <xdr:to>
      <xdr:col>7</xdr:col>
      <xdr:colOff>742950</xdr:colOff>
      <xdr:row>9</xdr:row>
      <xdr:rowOff>285750</xdr:rowOff>
    </xdr:to>
    <xdr:sp>
      <xdr:nvSpPr>
        <xdr:cNvPr id="5" name="テキスト ボックス 5"/>
        <xdr:cNvSpPr>
          <a:spLocks/>
        </xdr:cNvSpPr>
      </xdr:nvSpPr>
      <xdr:spPr>
        <a:xfrm>
          <a:off x="3971925" y="2095500"/>
          <a:ext cx="24288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収支予算の小計（Ａ３）が自動転記されます。</a:t>
          </a:r>
        </a:p>
      </xdr:txBody>
    </xdr:sp>
    <xdr:clientData/>
  </xdr:twoCellAnchor>
  <xdr:twoCellAnchor>
    <xdr:from>
      <xdr:col>5</xdr:col>
      <xdr:colOff>495300</xdr:colOff>
      <xdr:row>30</xdr:row>
      <xdr:rowOff>104775</xdr:rowOff>
    </xdr:from>
    <xdr:to>
      <xdr:col>7</xdr:col>
      <xdr:colOff>581025</xdr:colOff>
      <xdr:row>37</xdr:row>
      <xdr:rowOff>104775</xdr:rowOff>
    </xdr:to>
    <xdr:sp>
      <xdr:nvSpPr>
        <xdr:cNvPr id="6" name="テキスト ボックス 6"/>
        <xdr:cNvSpPr>
          <a:spLocks/>
        </xdr:cNvSpPr>
      </xdr:nvSpPr>
      <xdr:spPr>
        <a:xfrm>
          <a:off x="4391025" y="5724525"/>
          <a:ext cx="1847850" cy="10668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支払完了日のセルは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リスト形式になっているので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①の表の内容に従って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Ａ１、Ａ２、Ａ３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  <xdr:twoCellAnchor>
    <xdr:from>
      <xdr:col>7</xdr:col>
      <xdr:colOff>314325</xdr:colOff>
      <xdr:row>40</xdr:row>
      <xdr:rowOff>114300</xdr:rowOff>
    </xdr:from>
    <xdr:to>
      <xdr:col>8</xdr:col>
      <xdr:colOff>323850</xdr:colOff>
      <xdr:row>42</xdr:row>
      <xdr:rowOff>57150</xdr:rowOff>
    </xdr:to>
    <xdr:sp>
      <xdr:nvSpPr>
        <xdr:cNvPr id="7" name="正方形/長方形 7"/>
        <xdr:cNvSpPr>
          <a:spLocks/>
        </xdr:cNvSpPr>
      </xdr:nvSpPr>
      <xdr:spPr>
        <a:xfrm>
          <a:off x="5972175" y="7258050"/>
          <a:ext cx="781050" cy="247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42</xdr:row>
      <xdr:rowOff>123825</xdr:rowOff>
    </xdr:from>
    <xdr:to>
      <xdr:col>8</xdr:col>
      <xdr:colOff>257175</xdr:colOff>
      <xdr:row>52</xdr:row>
      <xdr:rowOff>180975</xdr:rowOff>
    </xdr:to>
    <xdr:sp>
      <xdr:nvSpPr>
        <xdr:cNvPr id="8" name="テキスト ボックス 8"/>
        <xdr:cNvSpPr>
          <a:spLocks/>
        </xdr:cNvSpPr>
      </xdr:nvSpPr>
      <xdr:spPr>
        <a:xfrm>
          <a:off x="5981700" y="7572375"/>
          <a:ext cx="704850" cy="1581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7</xdr:col>
      <xdr:colOff>266700</xdr:colOff>
      <xdr:row>44</xdr:row>
      <xdr:rowOff>9525</xdr:rowOff>
    </xdr:to>
    <xdr:sp>
      <xdr:nvSpPr>
        <xdr:cNvPr id="9" name="右中かっこ 9"/>
        <xdr:cNvSpPr>
          <a:spLocks/>
        </xdr:cNvSpPr>
      </xdr:nvSpPr>
      <xdr:spPr>
        <a:xfrm>
          <a:off x="5715000" y="7296150"/>
          <a:ext cx="209550" cy="466725"/>
        </a:xfrm>
        <a:prstGeom prst="rightBrace">
          <a:avLst>
            <a:gd name="adj1" fmla="val -46356"/>
            <a:gd name="adj2" fmla="val -29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54</xdr:row>
      <xdr:rowOff>0</xdr:rowOff>
    </xdr:from>
    <xdr:to>
      <xdr:col>5</xdr:col>
      <xdr:colOff>66675</xdr:colOff>
      <xdr:row>55</xdr:row>
      <xdr:rowOff>28575</xdr:rowOff>
    </xdr:to>
    <xdr:sp>
      <xdr:nvSpPr>
        <xdr:cNvPr id="10" name="テキスト ボックス 10"/>
        <xdr:cNvSpPr>
          <a:spLocks/>
        </xdr:cNvSpPr>
      </xdr:nvSpPr>
      <xdr:spPr>
        <a:xfrm>
          <a:off x="1009650" y="9429750"/>
          <a:ext cx="2952750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上の支払完了日ごとに加算結果が自動算出されます。</a:t>
          </a:r>
        </a:p>
      </xdr:txBody>
    </xdr:sp>
    <xdr:clientData/>
  </xdr:twoCellAnchor>
  <xdr:twoCellAnchor>
    <xdr:from>
      <xdr:col>0</xdr:col>
      <xdr:colOff>209550</xdr:colOff>
      <xdr:row>56</xdr:row>
      <xdr:rowOff>200025</xdr:rowOff>
    </xdr:from>
    <xdr:to>
      <xdr:col>5</xdr:col>
      <xdr:colOff>66675</xdr:colOff>
      <xdr:row>58</xdr:row>
      <xdr:rowOff>9525</xdr:rowOff>
    </xdr:to>
    <xdr:sp>
      <xdr:nvSpPr>
        <xdr:cNvPr id="11" name="テキスト ボックス 11"/>
        <xdr:cNvSpPr>
          <a:spLocks/>
        </xdr:cNvSpPr>
      </xdr:nvSpPr>
      <xdr:spPr>
        <a:xfrm>
          <a:off x="209550" y="10086975"/>
          <a:ext cx="375285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①で記入された助成対象経費（Ａ１、Ａ２、Ａ３）が自動転記されます。</a:t>
          </a:r>
        </a:p>
      </xdr:txBody>
    </xdr:sp>
    <xdr:clientData/>
  </xdr:twoCellAnchor>
  <xdr:twoCellAnchor>
    <xdr:from>
      <xdr:col>6</xdr:col>
      <xdr:colOff>38100</xdr:colOff>
      <xdr:row>58</xdr:row>
      <xdr:rowOff>190500</xdr:rowOff>
    </xdr:from>
    <xdr:to>
      <xdr:col>7</xdr:col>
      <xdr:colOff>361950</xdr:colOff>
      <xdr:row>60</xdr:row>
      <xdr:rowOff>85725</xdr:rowOff>
    </xdr:to>
    <xdr:sp>
      <xdr:nvSpPr>
        <xdr:cNvPr id="12" name="テキスト ボックス 12"/>
        <xdr:cNvSpPr>
          <a:spLocks/>
        </xdr:cNvSpPr>
      </xdr:nvSpPr>
      <xdr:spPr>
        <a:xfrm>
          <a:off x="4876800" y="10534650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6</xdr:col>
      <xdr:colOff>38100</xdr:colOff>
      <xdr:row>61</xdr:row>
      <xdr:rowOff>190500</xdr:rowOff>
    </xdr:from>
    <xdr:to>
      <xdr:col>7</xdr:col>
      <xdr:colOff>361950</xdr:colOff>
      <xdr:row>63</xdr:row>
      <xdr:rowOff>85725</xdr:rowOff>
    </xdr:to>
    <xdr:sp>
      <xdr:nvSpPr>
        <xdr:cNvPr id="13" name="テキスト ボックス 13"/>
        <xdr:cNvSpPr>
          <a:spLocks/>
        </xdr:cNvSpPr>
      </xdr:nvSpPr>
      <xdr:spPr>
        <a:xfrm>
          <a:off x="4876800" y="11334750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9.00390625" style="1" customWidth="1"/>
    <col min="4" max="4" width="9.25390625" style="22" customWidth="1"/>
    <col min="5" max="5" width="0.74609375" style="17" customWidth="1"/>
    <col min="6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9.25390625" style="24" customWidth="1"/>
    <col min="12" max="12" width="9.25390625" style="25" customWidth="1"/>
    <col min="13" max="13" width="9.25390625" style="24" customWidth="1"/>
    <col min="14" max="14" width="12.625" style="25" customWidth="1"/>
    <col min="15" max="15" width="9.00390625" style="10" customWidth="1"/>
    <col min="16" max="17" width="9.25390625" style="10" bestFit="1" customWidth="1"/>
    <col min="18" max="16384" width="9.00390625" style="10" customWidth="1"/>
  </cols>
  <sheetData>
    <row r="1" spans="1:14" s="2" customFormat="1" ht="13.5" customHeight="1">
      <c r="A1" s="35" t="s">
        <v>115</v>
      </c>
      <c r="B1" s="27"/>
      <c r="C1" s="27"/>
      <c r="D1" s="36"/>
      <c r="E1" s="37"/>
      <c r="F1" s="38"/>
      <c r="G1" s="38"/>
      <c r="H1" s="38"/>
      <c r="I1" s="28"/>
      <c r="J1" s="39"/>
      <c r="K1" s="36"/>
      <c r="L1" s="36"/>
      <c r="M1" s="36"/>
      <c r="N1" s="36"/>
    </row>
    <row r="2" spans="1:14" s="105" customFormat="1" ht="13.5" customHeight="1">
      <c r="A2" s="46" t="s">
        <v>72</v>
      </c>
      <c r="B2" s="104"/>
      <c r="C2" s="104"/>
      <c r="D2" s="172" t="s">
        <v>116</v>
      </c>
      <c r="E2" s="224" t="s">
        <v>102</v>
      </c>
      <c r="F2" s="225"/>
      <c r="G2" s="173" t="s">
        <v>117</v>
      </c>
      <c r="H2" s="46"/>
      <c r="I2" s="57"/>
      <c r="J2" s="173" t="s">
        <v>118</v>
      </c>
      <c r="K2" s="46"/>
      <c r="L2" s="46"/>
      <c r="M2" s="46"/>
      <c r="N2" s="46"/>
    </row>
    <row r="3" spans="1:14" s="2" customFormat="1" ht="13.5" customHeight="1">
      <c r="A3" s="283" t="s">
        <v>119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106"/>
      <c r="N3" s="106"/>
    </row>
    <row r="4" spans="1:16" s="2" customFormat="1" ht="15" customHeight="1">
      <c r="A4" s="28" t="s">
        <v>0</v>
      </c>
      <c r="B4" s="27"/>
      <c r="C4" s="27"/>
      <c r="D4" s="36"/>
      <c r="E4" s="37"/>
      <c r="F4" s="40" t="s">
        <v>1</v>
      </c>
      <c r="G4" s="38"/>
      <c r="H4" s="38"/>
      <c r="I4" s="38"/>
      <c r="J4" s="38"/>
      <c r="K4" s="143" t="s">
        <v>2</v>
      </c>
      <c r="L4" s="284"/>
      <c r="M4" s="285"/>
      <c r="N4" s="286"/>
      <c r="O4" s="107"/>
      <c r="P4" s="107"/>
    </row>
    <row r="5" spans="1:16" s="2" customFormat="1" ht="15" customHeight="1">
      <c r="A5" s="236" t="s">
        <v>3</v>
      </c>
      <c r="B5" s="247" t="s">
        <v>55</v>
      </c>
      <c r="C5" s="296"/>
      <c r="D5" s="301" t="s">
        <v>110</v>
      </c>
      <c r="E5" s="37"/>
      <c r="F5" s="236" t="s">
        <v>100</v>
      </c>
      <c r="G5" s="237"/>
      <c r="H5" s="237"/>
      <c r="I5" s="237"/>
      <c r="J5" s="237"/>
      <c r="K5" s="237"/>
      <c r="L5" s="237"/>
      <c r="M5" s="141"/>
      <c r="N5" s="142"/>
      <c r="O5" s="107"/>
      <c r="P5" s="107"/>
    </row>
    <row r="6" spans="1:16" s="2" customFormat="1" ht="15" customHeight="1">
      <c r="A6" s="294"/>
      <c r="B6" s="297"/>
      <c r="C6" s="298"/>
      <c r="D6" s="302"/>
      <c r="E6" s="37"/>
      <c r="F6" s="292"/>
      <c r="G6" s="293"/>
      <c r="H6" s="293"/>
      <c r="I6" s="293"/>
      <c r="J6" s="293"/>
      <c r="K6" s="293"/>
      <c r="L6" s="293"/>
      <c r="M6" s="221" t="s">
        <v>124</v>
      </c>
      <c r="N6" s="222"/>
      <c r="O6" s="107"/>
      <c r="P6" s="107"/>
    </row>
    <row r="7" spans="1:14" s="134" customFormat="1" ht="60.75" customHeight="1">
      <c r="A7" s="295"/>
      <c r="B7" s="299"/>
      <c r="C7" s="300"/>
      <c r="D7" s="303"/>
      <c r="E7" s="133"/>
      <c r="F7" s="287" t="s">
        <v>4</v>
      </c>
      <c r="G7" s="288"/>
      <c r="H7" s="289" t="s">
        <v>121</v>
      </c>
      <c r="I7" s="290"/>
      <c r="J7" s="290"/>
      <c r="K7" s="291"/>
      <c r="L7" s="144" t="s">
        <v>109</v>
      </c>
      <c r="M7" s="147" t="s">
        <v>122</v>
      </c>
      <c r="N7" s="148" t="s">
        <v>123</v>
      </c>
    </row>
    <row r="8" spans="1:17" s="2" customFormat="1" ht="12.75" customHeight="1">
      <c r="A8" s="244" t="s">
        <v>9</v>
      </c>
      <c r="B8" s="87"/>
      <c r="C8" s="113"/>
      <c r="D8" s="86"/>
      <c r="E8" s="16"/>
      <c r="F8" s="255" t="s">
        <v>10</v>
      </c>
      <c r="G8" s="256"/>
      <c r="H8" s="266"/>
      <c r="I8" s="223"/>
      <c r="J8" s="77" t="s">
        <v>56</v>
      </c>
      <c r="K8" s="113"/>
      <c r="L8" s="110"/>
      <c r="M8" s="149"/>
      <c r="N8" s="150"/>
      <c r="Q8" s="15"/>
    </row>
    <row r="9" spans="1:17" s="2" customFormat="1" ht="12.75" customHeight="1">
      <c r="A9" s="245"/>
      <c r="B9" s="88"/>
      <c r="C9" s="114"/>
      <c r="D9" s="109">
        <f>ROUNDDOWN(SUM(C8:C19)/1000,0)</f>
        <v>0</v>
      </c>
      <c r="E9" s="16"/>
      <c r="F9" s="255"/>
      <c r="G9" s="256"/>
      <c r="H9" s="195"/>
      <c r="I9" s="196"/>
      <c r="J9" s="77"/>
      <c r="K9" s="114"/>
      <c r="L9" s="122">
        <f>ROUNDDOWN(SUM(K8:K19)/1000,0)</f>
        <v>0</v>
      </c>
      <c r="M9" s="151"/>
      <c r="N9" s="109">
        <f>SUM(M8:M19)</f>
        <v>0</v>
      </c>
      <c r="Q9" s="5"/>
    </row>
    <row r="10" spans="1:17" s="2" customFormat="1" ht="12.75" customHeight="1">
      <c r="A10" s="245"/>
      <c r="B10" s="89"/>
      <c r="C10" s="114"/>
      <c r="D10" s="82"/>
      <c r="E10" s="16"/>
      <c r="F10" s="255"/>
      <c r="G10" s="256"/>
      <c r="H10" s="195"/>
      <c r="I10" s="196"/>
      <c r="J10" s="77"/>
      <c r="K10" s="118"/>
      <c r="L10" s="123"/>
      <c r="M10" s="152"/>
      <c r="N10" s="153"/>
      <c r="Q10" s="5"/>
    </row>
    <row r="11" spans="1:17" s="2" customFormat="1" ht="12.75" customHeight="1">
      <c r="A11" s="245"/>
      <c r="B11" s="89"/>
      <c r="C11" s="114"/>
      <c r="D11" s="82"/>
      <c r="E11" s="16"/>
      <c r="F11" s="255"/>
      <c r="G11" s="256"/>
      <c r="H11" s="195"/>
      <c r="I11" s="196"/>
      <c r="J11" s="77"/>
      <c r="K11" s="118"/>
      <c r="L11" s="111"/>
      <c r="M11" s="152"/>
      <c r="N11" s="154"/>
      <c r="Q11" s="5"/>
    </row>
    <row r="12" spans="1:17" s="2" customFormat="1" ht="12.75" customHeight="1">
      <c r="A12" s="245"/>
      <c r="B12" s="89"/>
      <c r="C12" s="114"/>
      <c r="D12" s="82"/>
      <c r="E12" s="16"/>
      <c r="F12" s="255"/>
      <c r="G12" s="256"/>
      <c r="H12" s="195"/>
      <c r="I12" s="196"/>
      <c r="J12" s="77"/>
      <c r="K12" s="118"/>
      <c r="L12" s="111"/>
      <c r="M12" s="152"/>
      <c r="N12" s="154"/>
      <c r="Q12" s="5"/>
    </row>
    <row r="13" spans="1:17" s="2" customFormat="1" ht="12.75" customHeight="1">
      <c r="A13" s="245"/>
      <c r="B13" s="89"/>
      <c r="C13" s="114"/>
      <c r="D13" s="82"/>
      <c r="E13" s="16"/>
      <c r="F13" s="255"/>
      <c r="G13" s="256"/>
      <c r="H13" s="195"/>
      <c r="I13" s="196"/>
      <c r="J13" s="77"/>
      <c r="K13" s="114"/>
      <c r="L13" s="111"/>
      <c r="M13" s="151"/>
      <c r="N13" s="154"/>
      <c r="Q13" s="5"/>
    </row>
    <row r="14" spans="1:17" s="2" customFormat="1" ht="12.75" customHeight="1">
      <c r="A14" s="245"/>
      <c r="B14" s="89"/>
      <c r="C14" s="114"/>
      <c r="D14" s="82"/>
      <c r="E14" s="16"/>
      <c r="F14" s="255"/>
      <c r="G14" s="256"/>
      <c r="H14" s="195"/>
      <c r="I14" s="196"/>
      <c r="J14" s="77"/>
      <c r="K14" s="114"/>
      <c r="L14" s="111"/>
      <c r="M14" s="151"/>
      <c r="N14" s="154"/>
      <c r="Q14" s="5"/>
    </row>
    <row r="15" spans="1:17" s="2" customFormat="1" ht="12.75" customHeight="1">
      <c r="A15" s="245"/>
      <c r="B15" s="89"/>
      <c r="C15" s="114"/>
      <c r="D15" s="82"/>
      <c r="E15" s="16"/>
      <c r="F15" s="255"/>
      <c r="G15" s="256"/>
      <c r="H15" s="195"/>
      <c r="I15" s="196"/>
      <c r="J15" s="77"/>
      <c r="K15" s="114"/>
      <c r="L15" s="111"/>
      <c r="M15" s="151"/>
      <c r="N15" s="154"/>
      <c r="Q15" s="5"/>
    </row>
    <row r="16" spans="1:17" s="2" customFormat="1" ht="12.75" customHeight="1">
      <c r="A16" s="245"/>
      <c r="B16" s="88"/>
      <c r="C16" s="114"/>
      <c r="D16" s="93"/>
      <c r="E16" s="16"/>
      <c r="F16" s="255"/>
      <c r="G16" s="256"/>
      <c r="H16" s="195"/>
      <c r="I16" s="196"/>
      <c r="J16" s="77"/>
      <c r="K16" s="114"/>
      <c r="L16" s="111"/>
      <c r="M16" s="151"/>
      <c r="N16" s="154"/>
      <c r="Q16" s="5"/>
    </row>
    <row r="17" spans="1:17" s="2" customFormat="1" ht="12.75" customHeight="1">
      <c r="A17" s="245"/>
      <c r="B17" s="88"/>
      <c r="C17" s="114"/>
      <c r="D17" s="93"/>
      <c r="E17" s="16"/>
      <c r="F17" s="255"/>
      <c r="G17" s="256"/>
      <c r="H17" s="195"/>
      <c r="I17" s="196"/>
      <c r="J17" s="77"/>
      <c r="K17" s="114"/>
      <c r="L17" s="111"/>
      <c r="M17" s="151"/>
      <c r="N17" s="154"/>
      <c r="Q17" s="5"/>
    </row>
    <row r="18" spans="1:17" s="2" customFormat="1" ht="12.75" customHeight="1">
      <c r="A18" s="245"/>
      <c r="B18" s="89"/>
      <c r="C18" s="114"/>
      <c r="D18" s="108"/>
      <c r="E18" s="16"/>
      <c r="F18" s="255"/>
      <c r="G18" s="256"/>
      <c r="H18" s="195"/>
      <c r="I18" s="196"/>
      <c r="J18" s="77"/>
      <c r="K18" s="114"/>
      <c r="L18" s="124"/>
      <c r="M18" s="151"/>
      <c r="N18" s="155"/>
      <c r="Q18" s="5"/>
    </row>
    <row r="19" spans="1:17" s="2" customFormat="1" ht="12.75" customHeight="1">
      <c r="A19" s="246"/>
      <c r="B19" s="90"/>
      <c r="C19" s="115"/>
      <c r="D19" s="83"/>
      <c r="E19" s="16"/>
      <c r="F19" s="255"/>
      <c r="G19" s="256"/>
      <c r="H19" s="197"/>
      <c r="I19" s="198"/>
      <c r="J19" s="81"/>
      <c r="K19" s="115"/>
      <c r="L19" s="112"/>
      <c r="M19" s="156"/>
      <c r="N19" s="157"/>
      <c r="Q19" s="5"/>
    </row>
    <row r="20" spans="1:17" s="2" customFormat="1" ht="12.75" customHeight="1">
      <c r="A20" s="244" t="s">
        <v>8</v>
      </c>
      <c r="B20" s="89"/>
      <c r="C20" s="114"/>
      <c r="D20" s="86"/>
      <c r="E20" s="16"/>
      <c r="F20" s="263" t="s">
        <v>101</v>
      </c>
      <c r="G20" s="264"/>
      <c r="H20" s="266"/>
      <c r="I20" s="223"/>
      <c r="J20" s="77"/>
      <c r="K20" s="114"/>
      <c r="L20" s="125"/>
      <c r="M20" s="151"/>
      <c r="N20" s="158"/>
      <c r="Q20" s="5"/>
    </row>
    <row r="21" spans="1:17" s="2" customFormat="1" ht="12.75" customHeight="1">
      <c r="A21" s="245"/>
      <c r="B21" s="89"/>
      <c r="C21" s="114"/>
      <c r="D21" s="109">
        <f>ROUNDDOWN(SUM(C20:C29)/1000,0)</f>
        <v>0</v>
      </c>
      <c r="E21" s="16"/>
      <c r="F21" s="265"/>
      <c r="G21" s="264"/>
      <c r="H21" s="195"/>
      <c r="I21" s="196"/>
      <c r="J21" s="77"/>
      <c r="K21" s="114"/>
      <c r="L21" s="122">
        <f>ROUNDDOWN(SUM(K20:K28)/1000,0)</f>
        <v>0</v>
      </c>
      <c r="M21" s="151"/>
      <c r="N21" s="109">
        <f>SUM(M20:M28)</f>
        <v>0</v>
      </c>
      <c r="P21" s="15"/>
      <c r="Q21" s="5"/>
    </row>
    <row r="22" spans="1:17" s="2" customFormat="1" ht="12.75" customHeight="1">
      <c r="A22" s="245"/>
      <c r="B22" s="88"/>
      <c r="C22" s="114"/>
      <c r="D22" s="82"/>
      <c r="E22" s="16"/>
      <c r="F22" s="265"/>
      <c r="G22" s="264"/>
      <c r="H22" s="195"/>
      <c r="I22" s="196"/>
      <c r="J22" s="77"/>
      <c r="K22" s="114"/>
      <c r="L22" s="111"/>
      <c r="M22" s="151"/>
      <c r="N22" s="154"/>
      <c r="Q22" s="5"/>
    </row>
    <row r="23" spans="1:17" s="2" customFormat="1" ht="12.75" customHeight="1">
      <c r="A23" s="245"/>
      <c r="B23" s="88"/>
      <c r="C23" s="114"/>
      <c r="D23" s="82"/>
      <c r="E23" s="16"/>
      <c r="F23" s="265"/>
      <c r="G23" s="264"/>
      <c r="H23" s="195"/>
      <c r="I23" s="196"/>
      <c r="J23" s="77"/>
      <c r="K23" s="114"/>
      <c r="L23" s="111"/>
      <c r="M23" s="151"/>
      <c r="N23" s="154"/>
      <c r="Q23" s="5"/>
    </row>
    <row r="24" spans="1:17" s="2" customFormat="1" ht="12.75" customHeight="1">
      <c r="A24" s="245"/>
      <c r="B24" s="88"/>
      <c r="C24" s="114"/>
      <c r="D24" s="82"/>
      <c r="E24" s="16"/>
      <c r="F24" s="265"/>
      <c r="G24" s="264"/>
      <c r="H24" s="195"/>
      <c r="I24" s="196"/>
      <c r="J24" s="77"/>
      <c r="K24" s="114"/>
      <c r="L24" s="111"/>
      <c r="M24" s="151"/>
      <c r="N24" s="154"/>
      <c r="Q24" s="5"/>
    </row>
    <row r="25" spans="1:17" s="2" customFormat="1" ht="12.75" customHeight="1">
      <c r="A25" s="245"/>
      <c r="B25" s="88"/>
      <c r="C25" s="114"/>
      <c r="D25" s="82"/>
      <c r="E25" s="16"/>
      <c r="F25" s="265"/>
      <c r="G25" s="264"/>
      <c r="H25" s="195"/>
      <c r="I25" s="196"/>
      <c r="J25" s="77"/>
      <c r="K25" s="114"/>
      <c r="L25" s="111"/>
      <c r="M25" s="151"/>
      <c r="N25" s="154"/>
      <c r="Q25" s="5"/>
    </row>
    <row r="26" spans="1:17" s="2" customFormat="1" ht="12.75" customHeight="1">
      <c r="A26" s="245"/>
      <c r="B26" s="88"/>
      <c r="C26" s="114"/>
      <c r="D26" s="82"/>
      <c r="E26" s="16"/>
      <c r="F26" s="265"/>
      <c r="G26" s="264"/>
      <c r="H26" s="195"/>
      <c r="I26" s="196"/>
      <c r="J26" s="77"/>
      <c r="K26" s="114"/>
      <c r="L26" s="111"/>
      <c r="M26" s="151"/>
      <c r="N26" s="154"/>
      <c r="Q26" s="5"/>
    </row>
    <row r="27" spans="1:17" s="2" customFormat="1" ht="12.75" customHeight="1">
      <c r="A27" s="245"/>
      <c r="B27" s="88"/>
      <c r="C27" s="114"/>
      <c r="D27" s="82"/>
      <c r="E27" s="16"/>
      <c r="F27" s="265"/>
      <c r="G27" s="264"/>
      <c r="H27" s="195"/>
      <c r="I27" s="196"/>
      <c r="J27" s="77"/>
      <c r="K27" s="114"/>
      <c r="L27" s="111"/>
      <c r="M27" s="151"/>
      <c r="N27" s="154"/>
      <c r="Q27" s="5"/>
    </row>
    <row r="28" spans="1:17" s="2" customFormat="1" ht="12.75" customHeight="1">
      <c r="A28" s="245"/>
      <c r="B28" s="88"/>
      <c r="C28" s="114"/>
      <c r="D28" s="82"/>
      <c r="E28" s="16"/>
      <c r="F28" s="265"/>
      <c r="G28" s="264"/>
      <c r="H28" s="197"/>
      <c r="I28" s="198"/>
      <c r="J28" s="81"/>
      <c r="K28" s="115"/>
      <c r="L28" s="112"/>
      <c r="M28" s="156"/>
      <c r="N28" s="157"/>
      <c r="Q28" s="5"/>
    </row>
    <row r="29" spans="1:17" s="2" customFormat="1" ht="12.75" customHeight="1">
      <c r="A29" s="246"/>
      <c r="B29" s="90"/>
      <c r="C29" s="115"/>
      <c r="D29" s="83"/>
      <c r="E29" s="16"/>
      <c r="F29" s="255" t="s">
        <v>42</v>
      </c>
      <c r="G29" s="256"/>
      <c r="H29" s="223"/>
      <c r="I29" s="223"/>
      <c r="J29" s="77"/>
      <c r="K29" s="114"/>
      <c r="L29" s="125"/>
      <c r="M29" s="151"/>
      <c r="N29" s="158"/>
      <c r="Q29" s="5"/>
    </row>
    <row r="30" spans="1:17" s="2" customFormat="1" ht="12.75" customHeight="1">
      <c r="A30" s="244" t="s">
        <v>11</v>
      </c>
      <c r="B30" s="88"/>
      <c r="C30" s="114"/>
      <c r="D30" s="86"/>
      <c r="E30" s="16"/>
      <c r="F30" s="255"/>
      <c r="G30" s="256"/>
      <c r="H30" s="196"/>
      <c r="I30" s="196"/>
      <c r="J30" s="77"/>
      <c r="K30" s="114"/>
      <c r="L30" s="122">
        <f>ROUNDDOWN(SUM(K29:K54)/1000,0)</f>
        <v>0</v>
      </c>
      <c r="M30" s="151"/>
      <c r="N30" s="109">
        <f>SUM(M29:M54)</f>
        <v>0</v>
      </c>
      <c r="Q30" s="5"/>
    </row>
    <row r="31" spans="1:17" s="2" customFormat="1" ht="12.75" customHeight="1">
      <c r="A31" s="245"/>
      <c r="B31" s="88"/>
      <c r="C31" s="114"/>
      <c r="D31" s="109">
        <f>ROUNDDOWN(SUM(C30:C44)/1000,0)</f>
        <v>0</v>
      </c>
      <c r="E31" s="16"/>
      <c r="F31" s="255"/>
      <c r="G31" s="256"/>
      <c r="H31" s="196"/>
      <c r="I31" s="196"/>
      <c r="J31" s="77"/>
      <c r="K31" s="114"/>
      <c r="L31" s="111"/>
      <c r="M31" s="151"/>
      <c r="N31" s="154"/>
      <c r="P31" s="15"/>
      <c r="Q31" s="5"/>
    </row>
    <row r="32" spans="1:17" s="2" customFormat="1" ht="12.75" customHeight="1">
      <c r="A32" s="245"/>
      <c r="B32" s="88"/>
      <c r="C32" s="114"/>
      <c r="D32" s="82"/>
      <c r="E32" s="16"/>
      <c r="F32" s="255"/>
      <c r="G32" s="256"/>
      <c r="H32" s="196"/>
      <c r="I32" s="196"/>
      <c r="J32" s="77"/>
      <c r="K32" s="114"/>
      <c r="L32" s="111"/>
      <c r="M32" s="151"/>
      <c r="N32" s="154"/>
      <c r="Q32" s="5"/>
    </row>
    <row r="33" spans="1:17" s="2" customFormat="1" ht="12.75" customHeight="1">
      <c r="A33" s="245"/>
      <c r="B33" s="88"/>
      <c r="C33" s="114"/>
      <c r="D33" s="82"/>
      <c r="E33" s="16"/>
      <c r="F33" s="255"/>
      <c r="G33" s="256"/>
      <c r="H33" s="196"/>
      <c r="I33" s="196"/>
      <c r="J33" s="77"/>
      <c r="K33" s="114"/>
      <c r="L33" s="111"/>
      <c r="M33" s="151"/>
      <c r="N33" s="154"/>
      <c r="Q33" s="5"/>
    </row>
    <row r="34" spans="1:17" s="2" customFormat="1" ht="12.75" customHeight="1">
      <c r="A34" s="245"/>
      <c r="B34" s="88"/>
      <c r="C34" s="114"/>
      <c r="D34" s="82"/>
      <c r="E34" s="16"/>
      <c r="F34" s="255"/>
      <c r="G34" s="256"/>
      <c r="H34" s="196"/>
      <c r="I34" s="196"/>
      <c r="J34" s="77"/>
      <c r="K34" s="114"/>
      <c r="L34" s="111"/>
      <c r="M34" s="151"/>
      <c r="N34" s="154"/>
      <c r="Q34" s="5"/>
    </row>
    <row r="35" spans="1:17" s="2" customFormat="1" ht="12.75" customHeight="1">
      <c r="A35" s="245"/>
      <c r="B35" s="88"/>
      <c r="C35" s="114"/>
      <c r="D35" s="82"/>
      <c r="E35" s="16"/>
      <c r="F35" s="255"/>
      <c r="G35" s="256"/>
      <c r="H35" s="196"/>
      <c r="I35" s="196"/>
      <c r="J35" s="77"/>
      <c r="K35" s="114"/>
      <c r="L35" s="111"/>
      <c r="M35" s="151"/>
      <c r="N35" s="154"/>
      <c r="Q35" s="5"/>
    </row>
    <row r="36" spans="1:17" s="2" customFormat="1" ht="12.75" customHeight="1">
      <c r="A36" s="245"/>
      <c r="B36" s="88"/>
      <c r="C36" s="114"/>
      <c r="D36" s="82"/>
      <c r="E36" s="16"/>
      <c r="F36" s="255"/>
      <c r="G36" s="256"/>
      <c r="H36" s="196"/>
      <c r="I36" s="196"/>
      <c r="J36" s="77"/>
      <c r="K36" s="114"/>
      <c r="L36" s="111"/>
      <c r="M36" s="151"/>
      <c r="N36" s="154"/>
      <c r="Q36" s="5"/>
    </row>
    <row r="37" spans="1:17" s="2" customFormat="1" ht="12.75" customHeight="1">
      <c r="A37" s="245"/>
      <c r="B37" s="88"/>
      <c r="C37" s="114"/>
      <c r="D37" s="82"/>
      <c r="E37" s="16"/>
      <c r="F37" s="255"/>
      <c r="G37" s="256"/>
      <c r="H37" s="196"/>
      <c r="I37" s="196"/>
      <c r="J37" s="77"/>
      <c r="K37" s="114"/>
      <c r="L37" s="111"/>
      <c r="M37" s="151"/>
      <c r="N37" s="154"/>
      <c r="Q37" s="5"/>
    </row>
    <row r="38" spans="1:17" s="2" customFormat="1" ht="12.75" customHeight="1">
      <c r="A38" s="245"/>
      <c r="B38" s="88"/>
      <c r="C38" s="114"/>
      <c r="D38" s="82"/>
      <c r="E38" s="16"/>
      <c r="F38" s="255"/>
      <c r="G38" s="256"/>
      <c r="H38" s="196"/>
      <c r="I38" s="196"/>
      <c r="J38" s="77"/>
      <c r="K38" s="114"/>
      <c r="L38" s="111"/>
      <c r="M38" s="151"/>
      <c r="N38" s="154"/>
      <c r="Q38" s="5"/>
    </row>
    <row r="39" spans="1:17" s="2" customFormat="1" ht="12.75" customHeight="1">
      <c r="A39" s="245"/>
      <c r="B39" s="88"/>
      <c r="C39" s="114"/>
      <c r="D39" s="82"/>
      <c r="E39" s="16"/>
      <c r="F39" s="255"/>
      <c r="G39" s="256"/>
      <c r="H39" s="196"/>
      <c r="I39" s="196"/>
      <c r="J39" s="77"/>
      <c r="K39" s="114"/>
      <c r="L39" s="111"/>
      <c r="M39" s="151"/>
      <c r="N39" s="154"/>
      <c r="Q39" s="5"/>
    </row>
    <row r="40" spans="1:17" s="2" customFormat="1" ht="12.75" customHeight="1">
      <c r="A40" s="245"/>
      <c r="B40" s="88"/>
      <c r="C40" s="114"/>
      <c r="D40" s="82"/>
      <c r="E40" s="16"/>
      <c r="F40" s="255"/>
      <c r="G40" s="256"/>
      <c r="H40" s="196"/>
      <c r="I40" s="196"/>
      <c r="J40" s="77"/>
      <c r="K40" s="114"/>
      <c r="L40" s="111"/>
      <c r="M40" s="151"/>
      <c r="N40" s="154"/>
      <c r="Q40" s="5"/>
    </row>
    <row r="41" spans="1:17" s="2" customFormat="1" ht="12.75" customHeight="1">
      <c r="A41" s="245"/>
      <c r="B41" s="88"/>
      <c r="C41" s="114"/>
      <c r="D41" s="82"/>
      <c r="E41" s="16"/>
      <c r="F41" s="255"/>
      <c r="G41" s="256"/>
      <c r="H41" s="196"/>
      <c r="I41" s="196"/>
      <c r="J41" s="77"/>
      <c r="K41" s="114"/>
      <c r="L41" s="111"/>
      <c r="M41" s="151"/>
      <c r="N41" s="154"/>
      <c r="Q41" s="5"/>
    </row>
    <row r="42" spans="1:17" s="2" customFormat="1" ht="12.75" customHeight="1">
      <c r="A42" s="245"/>
      <c r="B42" s="88"/>
      <c r="C42" s="114"/>
      <c r="D42" s="82"/>
      <c r="E42" s="16"/>
      <c r="F42" s="255"/>
      <c r="G42" s="256"/>
      <c r="H42" s="196"/>
      <c r="I42" s="196"/>
      <c r="J42" s="77"/>
      <c r="K42" s="114"/>
      <c r="L42" s="111"/>
      <c r="M42" s="151"/>
      <c r="N42" s="154"/>
      <c r="Q42" s="5"/>
    </row>
    <row r="43" spans="1:17" s="2" customFormat="1" ht="12.75" customHeight="1">
      <c r="A43" s="245"/>
      <c r="B43" s="88"/>
      <c r="C43" s="114"/>
      <c r="D43" s="82"/>
      <c r="E43" s="16"/>
      <c r="F43" s="255"/>
      <c r="G43" s="256"/>
      <c r="H43" s="196"/>
      <c r="I43" s="196"/>
      <c r="J43" s="77"/>
      <c r="K43" s="114"/>
      <c r="L43" s="111"/>
      <c r="M43" s="151"/>
      <c r="N43" s="154"/>
      <c r="Q43" s="8"/>
    </row>
    <row r="44" spans="1:16" s="2" customFormat="1" ht="12.75" customHeight="1">
      <c r="A44" s="246"/>
      <c r="B44" s="90"/>
      <c r="C44" s="115"/>
      <c r="D44" s="83"/>
      <c r="E44" s="16"/>
      <c r="F44" s="255"/>
      <c r="G44" s="256"/>
      <c r="H44" s="196"/>
      <c r="I44" s="196"/>
      <c r="J44" s="77"/>
      <c r="K44" s="114"/>
      <c r="L44" s="111"/>
      <c r="M44" s="151"/>
      <c r="N44" s="154"/>
      <c r="P44" s="5"/>
    </row>
    <row r="45" spans="1:16" s="2" customFormat="1" ht="12.75" customHeight="1">
      <c r="A45" s="244" t="s">
        <v>12</v>
      </c>
      <c r="B45" s="88"/>
      <c r="C45" s="114"/>
      <c r="D45" s="86"/>
      <c r="E45" s="16"/>
      <c r="F45" s="255"/>
      <c r="G45" s="256"/>
      <c r="H45" s="196"/>
      <c r="I45" s="196"/>
      <c r="J45" s="77"/>
      <c r="K45" s="114"/>
      <c r="L45" s="111"/>
      <c r="M45" s="151"/>
      <c r="N45" s="154"/>
      <c r="P45" s="5"/>
    </row>
    <row r="46" spans="1:16" s="2" customFormat="1" ht="12.75" customHeight="1">
      <c r="A46" s="245"/>
      <c r="B46" s="88"/>
      <c r="C46" s="114"/>
      <c r="D46" s="109">
        <f>ROUNDDOWN(SUM(C45:C55)/1000,0)</f>
        <v>0</v>
      </c>
      <c r="E46" s="16"/>
      <c r="F46" s="255"/>
      <c r="G46" s="256"/>
      <c r="H46" s="196"/>
      <c r="I46" s="196"/>
      <c r="J46" s="77"/>
      <c r="K46" s="114"/>
      <c r="L46" s="111"/>
      <c r="M46" s="151"/>
      <c r="N46" s="154"/>
      <c r="P46" s="5"/>
    </row>
    <row r="47" spans="1:16" s="2" customFormat="1" ht="12.75" customHeight="1">
      <c r="A47" s="245"/>
      <c r="B47" s="88"/>
      <c r="C47" s="114"/>
      <c r="D47" s="82"/>
      <c r="E47" s="16"/>
      <c r="F47" s="255"/>
      <c r="G47" s="256"/>
      <c r="H47" s="196"/>
      <c r="I47" s="196"/>
      <c r="J47" s="77"/>
      <c r="K47" s="114"/>
      <c r="L47" s="111"/>
      <c r="M47" s="151"/>
      <c r="N47" s="154"/>
      <c r="P47" s="5"/>
    </row>
    <row r="48" spans="1:16" s="2" customFormat="1" ht="12.75" customHeight="1">
      <c r="A48" s="245"/>
      <c r="B48" s="88"/>
      <c r="C48" s="114"/>
      <c r="D48" s="82"/>
      <c r="E48" s="16"/>
      <c r="F48" s="255"/>
      <c r="G48" s="256"/>
      <c r="H48" s="196"/>
      <c r="I48" s="196"/>
      <c r="J48" s="77"/>
      <c r="K48" s="114"/>
      <c r="L48" s="111"/>
      <c r="M48" s="151"/>
      <c r="N48" s="154"/>
      <c r="P48" s="5"/>
    </row>
    <row r="49" spans="1:16" s="2" customFormat="1" ht="12.75" customHeight="1">
      <c r="A49" s="245"/>
      <c r="B49" s="88"/>
      <c r="C49" s="114"/>
      <c r="D49" s="82"/>
      <c r="E49" s="16"/>
      <c r="F49" s="255"/>
      <c r="G49" s="256"/>
      <c r="H49" s="196"/>
      <c r="I49" s="196"/>
      <c r="J49" s="77"/>
      <c r="K49" s="114"/>
      <c r="L49" s="111"/>
      <c r="M49" s="151"/>
      <c r="N49" s="154"/>
      <c r="P49" s="5"/>
    </row>
    <row r="50" spans="1:16" s="2" customFormat="1" ht="12.75" customHeight="1">
      <c r="A50" s="245"/>
      <c r="B50" s="88"/>
      <c r="C50" s="114"/>
      <c r="D50" s="82"/>
      <c r="E50" s="16"/>
      <c r="F50" s="255"/>
      <c r="G50" s="256"/>
      <c r="H50" s="196"/>
      <c r="I50" s="196"/>
      <c r="J50" s="77"/>
      <c r="K50" s="114"/>
      <c r="L50" s="111"/>
      <c r="M50" s="151"/>
      <c r="N50" s="154"/>
      <c r="P50" s="5"/>
    </row>
    <row r="51" spans="1:16" s="2" customFormat="1" ht="12.75" customHeight="1">
      <c r="A51" s="245"/>
      <c r="B51" s="88"/>
      <c r="C51" s="114"/>
      <c r="D51" s="82"/>
      <c r="E51" s="16"/>
      <c r="F51" s="255"/>
      <c r="G51" s="256"/>
      <c r="H51" s="196"/>
      <c r="I51" s="196"/>
      <c r="J51" s="77"/>
      <c r="K51" s="114"/>
      <c r="L51" s="111"/>
      <c r="M51" s="151"/>
      <c r="N51" s="154"/>
      <c r="P51" s="5"/>
    </row>
    <row r="52" spans="1:16" s="2" customFormat="1" ht="12.75" customHeight="1">
      <c r="A52" s="245"/>
      <c r="B52" s="88"/>
      <c r="C52" s="114"/>
      <c r="D52" s="82"/>
      <c r="E52" s="16"/>
      <c r="F52" s="255"/>
      <c r="G52" s="256"/>
      <c r="H52" s="196"/>
      <c r="I52" s="196"/>
      <c r="J52" s="77"/>
      <c r="K52" s="114"/>
      <c r="L52" s="111"/>
      <c r="M52" s="151"/>
      <c r="N52" s="154"/>
      <c r="P52" s="5"/>
    </row>
    <row r="53" spans="1:16" s="2" customFormat="1" ht="12.75" customHeight="1">
      <c r="A53" s="245"/>
      <c r="B53" s="88"/>
      <c r="C53" s="114"/>
      <c r="D53" s="82"/>
      <c r="E53" s="16"/>
      <c r="F53" s="255"/>
      <c r="G53" s="256"/>
      <c r="H53" s="196"/>
      <c r="I53" s="196"/>
      <c r="J53" s="77"/>
      <c r="K53" s="114"/>
      <c r="L53" s="111"/>
      <c r="M53" s="151"/>
      <c r="N53" s="154"/>
      <c r="P53" s="5"/>
    </row>
    <row r="54" spans="1:16" s="2" customFormat="1" ht="12.75" customHeight="1">
      <c r="A54" s="245"/>
      <c r="B54" s="88"/>
      <c r="C54" s="114"/>
      <c r="D54" s="82"/>
      <c r="E54" s="16"/>
      <c r="F54" s="255"/>
      <c r="G54" s="256"/>
      <c r="H54" s="196"/>
      <c r="I54" s="196"/>
      <c r="J54" s="77"/>
      <c r="K54" s="114"/>
      <c r="L54" s="111"/>
      <c r="M54" s="151"/>
      <c r="N54" s="154"/>
      <c r="P54" s="5"/>
    </row>
    <row r="55" spans="1:16" s="2" customFormat="1" ht="12.75" customHeight="1">
      <c r="A55" s="246"/>
      <c r="B55" s="90"/>
      <c r="C55" s="115"/>
      <c r="D55" s="83"/>
      <c r="E55" s="16"/>
      <c r="F55" s="255"/>
      <c r="G55" s="256"/>
      <c r="H55" s="223" t="s">
        <v>71</v>
      </c>
      <c r="I55" s="223"/>
      <c r="J55" s="84"/>
      <c r="K55" s="113"/>
      <c r="L55" s="126"/>
      <c r="M55" s="149"/>
      <c r="N55" s="159"/>
      <c r="P55" s="5"/>
    </row>
    <row r="56" spans="1:16" s="2" customFormat="1" ht="12.75" customHeight="1">
      <c r="A56" s="247" t="s">
        <v>5</v>
      </c>
      <c r="B56" s="248"/>
      <c r="C56" s="249"/>
      <c r="D56" s="242">
        <f>D9+D21+D31+D46</f>
        <v>0</v>
      </c>
      <c r="E56" s="16"/>
      <c r="F56" s="255"/>
      <c r="G56" s="256"/>
      <c r="H56" s="196"/>
      <c r="I56" s="196"/>
      <c r="J56" s="77"/>
      <c r="K56" s="114"/>
      <c r="L56" s="122">
        <f>ROUNDDOWN(SUM(K55:K58)/1000,0)</f>
        <v>0</v>
      </c>
      <c r="M56" s="151"/>
      <c r="N56" s="109">
        <f>SUM(M55:M58)</f>
        <v>0</v>
      </c>
      <c r="P56" s="5"/>
    </row>
    <row r="57" spans="1:16" s="2" customFormat="1" ht="12.75" customHeight="1">
      <c r="A57" s="250"/>
      <c r="B57" s="251"/>
      <c r="C57" s="252"/>
      <c r="D57" s="243"/>
      <c r="E57" s="16"/>
      <c r="F57" s="255"/>
      <c r="G57" s="256"/>
      <c r="H57" s="196"/>
      <c r="I57" s="196"/>
      <c r="J57" s="77"/>
      <c r="K57" s="114"/>
      <c r="L57" s="123"/>
      <c r="M57" s="151"/>
      <c r="N57" s="153"/>
      <c r="P57" s="5"/>
    </row>
    <row r="58" spans="1:16" s="2" customFormat="1" ht="12.75" customHeight="1">
      <c r="A58" s="244" t="s">
        <v>6</v>
      </c>
      <c r="B58" s="253" t="s">
        <v>47</v>
      </c>
      <c r="C58" s="254"/>
      <c r="D58" s="86"/>
      <c r="E58" s="16"/>
      <c r="F58" s="255"/>
      <c r="G58" s="256"/>
      <c r="H58" s="198"/>
      <c r="I58" s="198"/>
      <c r="J58" s="85"/>
      <c r="K58" s="119"/>
      <c r="L58" s="127"/>
      <c r="M58" s="160"/>
      <c r="N58" s="161"/>
      <c r="P58" s="5"/>
    </row>
    <row r="59" spans="1:16" s="2" customFormat="1" ht="12.75" customHeight="1">
      <c r="A59" s="245"/>
      <c r="B59" s="91"/>
      <c r="C59" s="116"/>
      <c r="D59" s="109">
        <f>D66-D56</f>
        <v>0</v>
      </c>
      <c r="E59" s="16"/>
      <c r="F59" s="255"/>
      <c r="G59" s="256"/>
      <c r="H59" s="223" t="s">
        <v>73</v>
      </c>
      <c r="I59" s="223"/>
      <c r="J59" s="84"/>
      <c r="K59" s="113"/>
      <c r="L59" s="126"/>
      <c r="M59" s="149"/>
      <c r="N59" s="159"/>
      <c r="P59" s="5"/>
    </row>
    <row r="60" spans="1:16" s="2" customFormat="1" ht="12.75" customHeight="1">
      <c r="A60" s="245"/>
      <c r="B60" s="91"/>
      <c r="C60" s="116"/>
      <c r="D60" s="82"/>
      <c r="E60" s="16"/>
      <c r="F60" s="255"/>
      <c r="G60" s="256"/>
      <c r="H60" s="196"/>
      <c r="I60" s="196"/>
      <c r="J60" s="77"/>
      <c r="K60" s="114"/>
      <c r="L60" s="122">
        <f>ROUNDDOWN(SUM(K59:K62)/1000,0)</f>
        <v>0</v>
      </c>
      <c r="M60" s="151"/>
      <c r="N60" s="109">
        <f>SUM(M59:M62)</f>
        <v>0</v>
      </c>
      <c r="P60" s="5"/>
    </row>
    <row r="61" spans="1:16" s="2" customFormat="1" ht="12.75" customHeight="1">
      <c r="A61" s="245"/>
      <c r="B61" s="91"/>
      <c r="C61" s="116"/>
      <c r="D61" s="93"/>
      <c r="E61" s="16"/>
      <c r="F61" s="255"/>
      <c r="G61" s="256"/>
      <c r="H61" s="196"/>
      <c r="I61" s="196"/>
      <c r="J61" s="77"/>
      <c r="K61" s="114"/>
      <c r="L61" s="123"/>
      <c r="M61" s="151"/>
      <c r="N61" s="153"/>
      <c r="P61" s="5"/>
    </row>
    <row r="62" spans="1:16" s="2" customFormat="1" ht="12.75" customHeight="1">
      <c r="A62" s="245"/>
      <c r="B62" s="91"/>
      <c r="C62" s="116"/>
      <c r="D62" s="82"/>
      <c r="E62" s="16"/>
      <c r="F62" s="255"/>
      <c r="G62" s="256"/>
      <c r="H62" s="198"/>
      <c r="I62" s="198"/>
      <c r="J62" s="85"/>
      <c r="K62" s="119"/>
      <c r="L62" s="127"/>
      <c r="M62" s="160"/>
      <c r="N62" s="161"/>
      <c r="P62" s="5"/>
    </row>
    <row r="63" spans="1:16" s="2" customFormat="1" ht="12.75" customHeight="1">
      <c r="A63" s="245"/>
      <c r="B63" s="91"/>
      <c r="C63" s="116"/>
      <c r="D63" s="82"/>
      <c r="E63" s="16"/>
      <c r="F63" s="257" t="s">
        <v>96</v>
      </c>
      <c r="G63" s="258"/>
      <c r="H63" s="258"/>
      <c r="I63" s="258"/>
      <c r="J63" s="258"/>
      <c r="K63" s="259"/>
      <c r="L63" s="234">
        <f>L9+L21+L30+L56+L60</f>
        <v>0</v>
      </c>
      <c r="M63" s="215" t="s">
        <v>76</v>
      </c>
      <c r="N63" s="232">
        <f>N9+N21+N30+N56+N60</f>
        <v>0</v>
      </c>
      <c r="P63" s="5"/>
    </row>
    <row r="64" spans="1:15" s="2" customFormat="1" ht="12.75" customHeight="1">
      <c r="A64" s="245"/>
      <c r="B64" s="91"/>
      <c r="C64" s="116"/>
      <c r="D64" s="82"/>
      <c r="E64" s="16"/>
      <c r="F64" s="260"/>
      <c r="G64" s="261"/>
      <c r="H64" s="261"/>
      <c r="I64" s="261"/>
      <c r="J64" s="261"/>
      <c r="K64" s="262"/>
      <c r="L64" s="235"/>
      <c r="M64" s="216"/>
      <c r="N64" s="233"/>
      <c r="O64" s="5"/>
    </row>
    <row r="65" spans="1:14" s="2" customFormat="1" ht="12.75" customHeight="1">
      <c r="A65" s="246"/>
      <c r="B65" s="92"/>
      <c r="C65" s="117"/>
      <c r="D65" s="83"/>
      <c r="E65" s="16"/>
      <c r="F65" s="247" t="s">
        <v>97</v>
      </c>
      <c r="G65" s="248"/>
      <c r="H65" s="248"/>
      <c r="I65" s="248"/>
      <c r="J65" s="248"/>
      <c r="K65" s="249"/>
      <c r="L65" s="234">
        <f>IF($I$2="○","",('②別紙・消費税等仕入控除税額（単年度）'!H59))</f>
        <v>0</v>
      </c>
      <c r="M65" s="217" t="s">
        <v>77</v>
      </c>
      <c r="N65" s="232">
        <f>IF($I$2="○","",('②別紙・消費税等仕入控除税額（単年度）'!G61))</f>
        <v>0</v>
      </c>
    </row>
    <row r="66" spans="1:14" s="2" customFormat="1" ht="12.75" customHeight="1">
      <c r="A66" s="247" t="s">
        <v>58</v>
      </c>
      <c r="B66" s="248"/>
      <c r="C66" s="249"/>
      <c r="D66" s="242">
        <f>L74</f>
        <v>0</v>
      </c>
      <c r="E66" s="16"/>
      <c r="F66" s="280" t="s">
        <v>98</v>
      </c>
      <c r="G66" s="281"/>
      <c r="H66" s="281"/>
      <c r="I66" s="281"/>
      <c r="J66" s="281"/>
      <c r="K66" s="282"/>
      <c r="L66" s="235"/>
      <c r="M66" s="218"/>
      <c r="N66" s="233"/>
    </row>
    <row r="67" spans="1:15" s="2" customFormat="1" ht="12.75" customHeight="1">
      <c r="A67" s="250"/>
      <c r="B67" s="251"/>
      <c r="C67" s="252"/>
      <c r="D67" s="243"/>
      <c r="E67" s="16"/>
      <c r="F67" s="236" t="s">
        <v>125</v>
      </c>
      <c r="G67" s="237"/>
      <c r="H67" s="237"/>
      <c r="I67" s="237"/>
      <c r="J67" s="237"/>
      <c r="K67" s="238"/>
      <c r="L67" s="234">
        <f>IF(I2="○",L63,(L63-L65))</f>
        <v>0</v>
      </c>
      <c r="M67" s="219" t="s">
        <v>95</v>
      </c>
      <c r="N67" s="232">
        <f>IF(I2="○",N63,(N63-N65))</f>
        <v>0</v>
      </c>
      <c r="O67" s="4"/>
    </row>
    <row r="68" spans="1:16" s="2" customFormat="1" ht="12.75" customHeight="1">
      <c r="A68" s="202" t="s">
        <v>66</v>
      </c>
      <c r="B68" s="203"/>
      <c r="C68" s="204"/>
      <c r="D68" s="276"/>
      <c r="E68" s="16"/>
      <c r="F68" s="239" t="s">
        <v>99</v>
      </c>
      <c r="G68" s="240"/>
      <c r="H68" s="240"/>
      <c r="I68" s="240"/>
      <c r="J68" s="240"/>
      <c r="K68" s="241"/>
      <c r="L68" s="235"/>
      <c r="M68" s="220"/>
      <c r="N68" s="233"/>
      <c r="P68" s="9"/>
    </row>
    <row r="69" spans="1:14" s="2" customFormat="1" ht="12.75" customHeight="1">
      <c r="A69" s="205"/>
      <c r="B69" s="206"/>
      <c r="C69" s="207"/>
      <c r="D69" s="277"/>
      <c r="E69" s="16"/>
      <c r="F69" s="316" t="s">
        <v>132</v>
      </c>
      <c r="G69" s="317"/>
      <c r="H69" s="208"/>
      <c r="I69" s="209"/>
      <c r="J69" s="169"/>
      <c r="K69" s="120"/>
      <c r="L69" s="128"/>
      <c r="M69" s="226"/>
      <c r="N69" s="227"/>
    </row>
    <row r="70" spans="1:14" s="2" customFormat="1" ht="12.75" customHeight="1">
      <c r="A70" s="308" t="s">
        <v>70</v>
      </c>
      <c r="B70" s="309"/>
      <c r="C70" s="310"/>
      <c r="D70" s="278">
        <f>ROUNDDOWN(IF(L56&gt;1000,1000,L56),-1)</f>
        <v>0</v>
      </c>
      <c r="E70" s="16"/>
      <c r="F70" s="316"/>
      <c r="G70" s="317"/>
      <c r="H70" s="208"/>
      <c r="I70" s="209"/>
      <c r="J70" s="34"/>
      <c r="K70" s="120"/>
      <c r="L70" s="129">
        <f>ROUNDDOWN(SUM(K69:K72)/1000,0)</f>
        <v>0</v>
      </c>
      <c r="M70" s="228"/>
      <c r="N70" s="229"/>
    </row>
    <row r="71" spans="1:14" s="2" customFormat="1" ht="12.75" customHeight="1">
      <c r="A71" s="308"/>
      <c r="B71" s="309"/>
      <c r="C71" s="310"/>
      <c r="D71" s="277"/>
      <c r="E71" s="16"/>
      <c r="F71" s="316"/>
      <c r="G71" s="317"/>
      <c r="H71" s="208"/>
      <c r="I71" s="209"/>
      <c r="J71" s="34"/>
      <c r="K71" s="120"/>
      <c r="L71" s="130"/>
      <c r="M71" s="228"/>
      <c r="N71" s="229"/>
    </row>
    <row r="72" spans="1:14" s="2" customFormat="1" ht="12.75" customHeight="1">
      <c r="A72" s="308" t="s">
        <v>75</v>
      </c>
      <c r="B72" s="309"/>
      <c r="C72" s="310"/>
      <c r="D72" s="278">
        <f>ROUNDDOWN(IF(L60&gt;1000,1000,L60),-1)</f>
        <v>0</v>
      </c>
      <c r="E72" s="16"/>
      <c r="F72" s="318"/>
      <c r="G72" s="319"/>
      <c r="H72" s="210"/>
      <c r="I72" s="211"/>
      <c r="J72" s="170"/>
      <c r="K72" s="121"/>
      <c r="L72" s="131"/>
      <c r="M72" s="228"/>
      <c r="N72" s="229"/>
    </row>
    <row r="73" spans="1:15" s="2" customFormat="1" ht="12.75" customHeight="1">
      <c r="A73" s="311"/>
      <c r="B73" s="312"/>
      <c r="C73" s="313"/>
      <c r="D73" s="279"/>
      <c r="E73" s="16"/>
      <c r="F73" s="267" t="s">
        <v>69</v>
      </c>
      <c r="G73" s="268"/>
      <c r="H73" s="268"/>
      <c r="I73" s="268"/>
      <c r="J73" s="268"/>
      <c r="K73" s="269"/>
      <c r="L73" s="128"/>
      <c r="M73" s="228"/>
      <c r="N73" s="229"/>
      <c r="O73" s="8"/>
    </row>
    <row r="74" spans="1:14" s="2" customFormat="1" ht="12.75" customHeight="1">
      <c r="A74" s="304" t="s">
        <v>74</v>
      </c>
      <c r="B74" s="203"/>
      <c r="C74" s="204"/>
      <c r="D74" s="314">
        <f>SUM(D68:D73)</f>
        <v>0</v>
      </c>
      <c r="E74" s="16"/>
      <c r="F74" s="270"/>
      <c r="G74" s="271"/>
      <c r="H74" s="271"/>
      <c r="I74" s="271"/>
      <c r="J74" s="271"/>
      <c r="K74" s="272"/>
      <c r="L74" s="129">
        <f>L63+L70</f>
        <v>0</v>
      </c>
      <c r="M74" s="228"/>
      <c r="N74" s="229"/>
    </row>
    <row r="75" spans="1:14" s="2" customFormat="1" ht="12.75" customHeight="1">
      <c r="A75" s="305"/>
      <c r="B75" s="306"/>
      <c r="C75" s="307"/>
      <c r="D75" s="315"/>
      <c r="E75" s="54"/>
      <c r="F75" s="273"/>
      <c r="G75" s="274"/>
      <c r="H75" s="274"/>
      <c r="I75" s="274"/>
      <c r="J75" s="274"/>
      <c r="K75" s="275"/>
      <c r="L75" s="132"/>
      <c r="M75" s="230"/>
      <c r="N75" s="231"/>
    </row>
    <row r="76" spans="1:14" s="2" customFormat="1" ht="21.75" customHeight="1">
      <c r="A76" s="199" t="s">
        <v>120</v>
      </c>
      <c r="B76" s="199"/>
      <c r="C76" s="200"/>
      <c r="D76" s="200"/>
      <c r="E76" s="201"/>
      <c r="F76" s="201"/>
      <c r="G76" s="201"/>
      <c r="H76" s="201"/>
      <c r="I76" s="145"/>
      <c r="J76" s="55"/>
      <c r="K76" s="29" t="s">
        <v>7</v>
      </c>
      <c r="L76" s="212"/>
      <c r="M76" s="213"/>
      <c r="N76" s="214"/>
    </row>
    <row r="77" spans="1:14" ht="13.5">
      <c r="A77" s="18"/>
      <c r="B77" s="18"/>
      <c r="C77" s="26"/>
      <c r="D77" s="26"/>
      <c r="F77" s="18"/>
      <c r="G77" s="18"/>
      <c r="H77" s="18"/>
      <c r="I77" s="7"/>
      <c r="K77" s="22"/>
      <c r="L77" s="22"/>
      <c r="M77" s="22"/>
      <c r="N77" s="22"/>
    </row>
    <row r="78" ht="13.5">
      <c r="D78" s="23"/>
    </row>
  </sheetData>
  <sheetProtection formatCells="0" formatColumns="0"/>
  <mergeCells count="109">
    <mergeCell ref="A74:C75"/>
    <mergeCell ref="A72:C73"/>
    <mergeCell ref="A58:A65"/>
    <mergeCell ref="A70:C71"/>
    <mergeCell ref="H48:I48"/>
    <mergeCell ref="H49:I49"/>
    <mergeCell ref="D74:D75"/>
    <mergeCell ref="F69:G72"/>
    <mergeCell ref="D66:D67"/>
    <mergeCell ref="H58:I58"/>
    <mergeCell ref="H31:I31"/>
    <mergeCell ref="H13:I13"/>
    <mergeCell ref="F5:L6"/>
    <mergeCell ref="A5:A7"/>
    <mergeCell ref="B5:C7"/>
    <mergeCell ref="D5:D7"/>
    <mergeCell ref="H18:I18"/>
    <mergeCell ref="H20:I20"/>
    <mergeCell ref="H21:I21"/>
    <mergeCell ref="A30:A44"/>
    <mergeCell ref="A3:L3"/>
    <mergeCell ref="L4:N4"/>
    <mergeCell ref="F7:G7"/>
    <mergeCell ref="H7:K7"/>
    <mergeCell ref="H11:I11"/>
    <mergeCell ref="H10:I10"/>
    <mergeCell ref="F8:G19"/>
    <mergeCell ref="H14:I14"/>
    <mergeCell ref="H15:I15"/>
    <mergeCell ref="H16:I16"/>
    <mergeCell ref="H27:I27"/>
    <mergeCell ref="H29:I29"/>
    <mergeCell ref="H30:I30"/>
    <mergeCell ref="H47:I47"/>
    <mergeCell ref="H56:I56"/>
    <mergeCell ref="H53:I53"/>
    <mergeCell ref="H45:I45"/>
    <mergeCell ref="H52:I52"/>
    <mergeCell ref="H51:I51"/>
    <mergeCell ref="H46:I46"/>
    <mergeCell ref="F73:K75"/>
    <mergeCell ref="D68:D69"/>
    <mergeCell ref="D70:D71"/>
    <mergeCell ref="D72:D73"/>
    <mergeCell ref="H61:I61"/>
    <mergeCell ref="H62:I62"/>
    <mergeCell ref="H69:I69"/>
    <mergeCell ref="H70:I70"/>
    <mergeCell ref="F66:K66"/>
    <mergeCell ref="A20:A29"/>
    <mergeCell ref="A8:A19"/>
    <mergeCell ref="H25:I25"/>
    <mergeCell ref="H26:I26"/>
    <mergeCell ref="F20:G28"/>
    <mergeCell ref="H8:I8"/>
    <mergeCell ref="H28:I28"/>
    <mergeCell ref="H24:I24"/>
    <mergeCell ref="H23:I23"/>
    <mergeCell ref="H9:I9"/>
    <mergeCell ref="H57:I57"/>
    <mergeCell ref="H54:I54"/>
    <mergeCell ref="D56:D57"/>
    <mergeCell ref="A45:A55"/>
    <mergeCell ref="A56:C57"/>
    <mergeCell ref="A66:C67"/>
    <mergeCell ref="B58:C58"/>
    <mergeCell ref="F29:G62"/>
    <mergeCell ref="F63:K64"/>
    <mergeCell ref="F65:K65"/>
    <mergeCell ref="E2:F2"/>
    <mergeCell ref="M69:N75"/>
    <mergeCell ref="N65:N66"/>
    <mergeCell ref="N67:N68"/>
    <mergeCell ref="N63:N64"/>
    <mergeCell ref="L63:L64"/>
    <mergeCell ref="L65:L66"/>
    <mergeCell ref="L67:L68"/>
    <mergeCell ref="F67:K67"/>
    <mergeCell ref="F68:K68"/>
    <mergeCell ref="M63:M64"/>
    <mergeCell ref="M65:M66"/>
    <mergeCell ref="M67:M68"/>
    <mergeCell ref="H36:I36"/>
    <mergeCell ref="H32:I32"/>
    <mergeCell ref="M6:N6"/>
    <mergeCell ref="H17:I17"/>
    <mergeCell ref="H59:I59"/>
    <mergeCell ref="H60:I60"/>
    <mergeCell ref="H55:I55"/>
    <mergeCell ref="H50:I50"/>
    <mergeCell ref="H34:I34"/>
    <mergeCell ref="H33:I33"/>
    <mergeCell ref="H42:I42"/>
    <mergeCell ref="H43:I43"/>
    <mergeCell ref="L76:N76"/>
    <mergeCell ref="H40:I40"/>
    <mergeCell ref="H41:I41"/>
    <mergeCell ref="H44:I44"/>
    <mergeCell ref="H39:I39"/>
    <mergeCell ref="H12:I12"/>
    <mergeCell ref="H22:I22"/>
    <mergeCell ref="H19:I19"/>
    <mergeCell ref="H35:I35"/>
    <mergeCell ref="A76:H76"/>
    <mergeCell ref="A68:C69"/>
    <mergeCell ref="H71:I71"/>
    <mergeCell ref="H72:I72"/>
    <mergeCell ref="H37:I37"/>
    <mergeCell ref="H38:I38"/>
  </mergeCells>
  <dataValidations count="2"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3937007874015748" right="0.1968503937007874" top="0.3937007874015748" bottom="0" header="0.3937007874015748" footer="0.1968503937007874"/>
  <pageSetup horizontalDpi="1200" verticalDpi="1200" orientation="portrait" paperSize="9" scale="80" r:id="rId3"/>
  <ignoredErrors>
    <ignoredError sqref="L21 L7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20" customWidth="1"/>
    <col min="3" max="3" width="11.875" style="20" customWidth="1"/>
    <col min="4" max="4" width="15.625" style="20" customWidth="1"/>
    <col min="5" max="5" width="17.125" style="20" customWidth="1"/>
    <col min="6" max="6" width="12.375" style="21" customWidth="1"/>
    <col min="7" max="7" width="10.75390625" style="21" customWidth="1"/>
    <col min="8" max="8" width="10.125" style="21" customWidth="1"/>
    <col min="9" max="9" width="5.00390625" style="21" customWidth="1"/>
    <col min="10" max="16384" width="9.00390625" style="20" customWidth="1"/>
  </cols>
  <sheetData>
    <row r="1" spans="1:9" s="19" customFormat="1" ht="16.5" customHeight="1">
      <c r="A1" s="41" t="s">
        <v>159</v>
      </c>
      <c r="B1" s="41"/>
      <c r="C1" s="41"/>
      <c r="D1" s="41"/>
      <c r="E1" s="41"/>
      <c r="F1" s="42"/>
      <c r="G1" s="42"/>
      <c r="H1" s="375" t="str">
        <f>IF(('①積算内訳様式（単年度）'!I2)="○","提出不要","提出必須")</f>
        <v>提出必須</v>
      </c>
      <c r="I1" s="375"/>
    </row>
    <row r="2" spans="1:9" ht="16.5" customHeight="1">
      <c r="A2" s="53" t="s">
        <v>50</v>
      </c>
      <c r="B2" s="44"/>
      <c r="C2" s="44"/>
      <c r="D2" s="44"/>
      <c r="E2" s="44"/>
      <c r="F2" s="45"/>
      <c r="G2" s="45"/>
      <c r="H2" s="375"/>
      <c r="I2" s="375"/>
    </row>
    <row r="3" spans="1:9" ht="9" customHeight="1">
      <c r="A3" s="43"/>
      <c r="B3" s="44"/>
      <c r="C3" s="44"/>
      <c r="D3" s="44"/>
      <c r="E3" s="44"/>
      <c r="F3" s="45"/>
      <c r="G3" s="45"/>
      <c r="H3" s="52"/>
      <c r="I3" s="52"/>
    </row>
    <row r="4" spans="1:9" ht="20.25" customHeight="1">
      <c r="A4" s="388" t="s">
        <v>59</v>
      </c>
      <c r="B4" s="389"/>
      <c r="C4" s="390">
        <f>'①積算内訳様式（単年度）'!L4</f>
        <v>0</v>
      </c>
      <c r="D4" s="391"/>
      <c r="E4" s="392"/>
      <c r="F4" s="45"/>
      <c r="G4" s="45"/>
      <c r="H4" s="52"/>
      <c r="I4" s="52"/>
    </row>
    <row r="5" spans="1:9" ht="9" customHeight="1">
      <c r="A5" s="43"/>
      <c r="B5" s="44"/>
      <c r="C5" s="44"/>
      <c r="D5" s="44"/>
      <c r="E5" s="44"/>
      <c r="F5" s="45"/>
      <c r="G5" s="45"/>
      <c r="H5" s="47"/>
      <c r="I5" s="47"/>
    </row>
    <row r="6" spans="1:9" s="48" customFormat="1" ht="18.75" customHeight="1">
      <c r="A6" s="178" t="s">
        <v>60</v>
      </c>
      <c r="B6" s="323" t="s">
        <v>164</v>
      </c>
      <c r="C6" s="323"/>
      <c r="D6" s="323"/>
      <c r="E6" s="323"/>
      <c r="F6" s="323"/>
      <c r="G6" s="323"/>
      <c r="H6" s="323"/>
      <c r="I6" s="323"/>
    </row>
    <row r="7" spans="1:9" s="49" customFormat="1" ht="24" customHeight="1">
      <c r="A7" s="341" t="s">
        <v>78</v>
      </c>
      <c r="B7" s="342"/>
      <c r="C7" s="327" t="s">
        <v>163</v>
      </c>
      <c r="D7" s="352"/>
      <c r="E7" s="352"/>
      <c r="F7" s="353"/>
      <c r="G7" s="393">
        <f>+'①積算内訳様式（単年度）'!L63</f>
        <v>0</v>
      </c>
      <c r="H7" s="394"/>
      <c r="I7" s="135" t="s">
        <v>54</v>
      </c>
    </row>
    <row r="8" spans="1:11" s="48" customFormat="1" ht="24" customHeight="1">
      <c r="A8" s="341" t="s">
        <v>79</v>
      </c>
      <c r="B8" s="342"/>
      <c r="C8" s="324" t="s">
        <v>160</v>
      </c>
      <c r="D8" s="325"/>
      <c r="E8" s="325"/>
      <c r="F8" s="326"/>
      <c r="G8" s="330"/>
      <c r="H8" s="331"/>
      <c r="I8" s="135" t="s">
        <v>54</v>
      </c>
      <c r="J8" s="56"/>
      <c r="K8" s="56"/>
    </row>
    <row r="9" spans="1:11" s="48" customFormat="1" ht="24" customHeight="1">
      <c r="A9" s="341" t="s">
        <v>80</v>
      </c>
      <c r="B9" s="342"/>
      <c r="C9" s="327" t="s">
        <v>161</v>
      </c>
      <c r="D9" s="328"/>
      <c r="E9" s="328"/>
      <c r="F9" s="329"/>
      <c r="G9" s="330">
        <f>G7-G10-G8</f>
        <v>0</v>
      </c>
      <c r="H9" s="331"/>
      <c r="I9" s="135" t="s">
        <v>54</v>
      </c>
      <c r="J9" s="56"/>
      <c r="K9" s="56"/>
    </row>
    <row r="10" spans="1:11" s="48" customFormat="1" ht="24" customHeight="1">
      <c r="A10" s="345" t="s">
        <v>81</v>
      </c>
      <c r="B10" s="346"/>
      <c r="C10" s="347" t="s">
        <v>162</v>
      </c>
      <c r="D10" s="348"/>
      <c r="E10" s="348"/>
      <c r="F10" s="349"/>
      <c r="G10" s="343">
        <f>+'①積算内訳様式（単年度）'!N63</f>
        <v>0</v>
      </c>
      <c r="H10" s="344"/>
      <c r="I10" s="162" t="s">
        <v>54</v>
      </c>
      <c r="J10" s="56"/>
      <c r="K10" s="56"/>
    </row>
    <row r="11" spans="1:11" s="48" customFormat="1" ht="9" customHeight="1">
      <c r="A11" s="71"/>
      <c r="B11" s="60"/>
      <c r="C11" s="60"/>
      <c r="D11" s="60"/>
      <c r="E11" s="62"/>
      <c r="F11" s="63"/>
      <c r="G11" s="63"/>
      <c r="H11" s="62"/>
      <c r="I11" s="62"/>
      <c r="J11" s="56"/>
      <c r="K11" s="56"/>
    </row>
    <row r="12" spans="1:9" s="7" customFormat="1" ht="18.75" customHeight="1">
      <c r="A12" s="179" t="s">
        <v>67</v>
      </c>
      <c r="B12" s="180" t="s">
        <v>165</v>
      </c>
      <c r="C12" s="180"/>
      <c r="D12" s="180"/>
      <c r="E12" s="181"/>
      <c r="F12" s="182"/>
      <c r="G12" s="61"/>
      <c r="H12" s="61"/>
      <c r="I12" s="61"/>
    </row>
    <row r="13" spans="1:9" s="50" customFormat="1" ht="24.75" customHeight="1">
      <c r="A13" s="386" t="s">
        <v>51</v>
      </c>
      <c r="B13" s="387"/>
      <c r="C13" s="183"/>
      <c r="D13" s="183" t="s">
        <v>52</v>
      </c>
      <c r="E13" s="183"/>
      <c r="F13" s="184" t="s">
        <v>65</v>
      </c>
      <c r="G13" s="185" t="s">
        <v>166</v>
      </c>
      <c r="H13" s="350" t="s">
        <v>64</v>
      </c>
      <c r="I13" s="351"/>
    </row>
    <row r="14" spans="1:9" s="7" customFormat="1" ht="12">
      <c r="A14" s="338" t="s">
        <v>113</v>
      </c>
      <c r="B14" s="338" t="s">
        <v>10</v>
      </c>
      <c r="C14" s="74"/>
      <c r="D14" s="95"/>
      <c r="E14" s="95"/>
      <c r="F14" s="100"/>
      <c r="G14" s="65"/>
      <c r="H14" s="101"/>
      <c r="I14" s="30" t="s">
        <v>49</v>
      </c>
    </row>
    <row r="15" spans="1:9" s="7" customFormat="1" ht="12">
      <c r="A15" s="339"/>
      <c r="B15" s="339"/>
      <c r="C15" s="69"/>
      <c r="D15" s="96"/>
      <c r="E15" s="97"/>
      <c r="F15" s="79"/>
      <c r="G15" s="66"/>
      <c r="H15" s="102">
        <f>ROUNDDOWN(SUMIF(G14:G27,"Ａ１",F14:F27)/1000,0)+ROUNDDOWN(SUMIF(G14:G27,"Ａ２",F14:F27)/1000,0)+ROUNDDOWN(SUMIF(G14:G27,"Ａ３",F14:F27)/1000,0)</f>
        <v>0</v>
      </c>
      <c r="I15" s="31" t="s">
        <v>54</v>
      </c>
    </row>
    <row r="16" spans="1:9" s="7" customFormat="1" ht="12">
      <c r="A16" s="339"/>
      <c r="B16" s="339"/>
      <c r="C16" s="70"/>
      <c r="D16" s="98"/>
      <c r="E16" s="98"/>
      <c r="F16" s="79"/>
      <c r="G16" s="66"/>
      <c r="H16" s="101"/>
      <c r="I16" s="31"/>
    </row>
    <row r="17" spans="1:9" s="7" customFormat="1" ht="12">
      <c r="A17" s="339"/>
      <c r="B17" s="339"/>
      <c r="C17" s="70"/>
      <c r="D17" s="98"/>
      <c r="E17" s="98"/>
      <c r="F17" s="79"/>
      <c r="G17" s="66"/>
      <c r="H17" s="101"/>
      <c r="I17" s="31"/>
    </row>
    <row r="18" spans="1:9" s="7" customFormat="1" ht="12">
      <c r="A18" s="339"/>
      <c r="B18" s="339"/>
      <c r="C18" s="70"/>
      <c r="D18" s="98"/>
      <c r="E18" s="98"/>
      <c r="F18" s="79"/>
      <c r="G18" s="66"/>
      <c r="H18" s="101"/>
      <c r="I18" s="31"/>
    </row>
    <row r="19" spans="1:9" s="7" customFormat="1" ht="12">
      <c r="A19" s="339"/>
      <c r="B19" s="339"/>
      <c r="C19" s="70"/>
      <c r="D19" s="98"/>
      <c r="E19" s="98"/>
      <c r="F19" s="79"/>
      <c r="G19" s="66"/>
      <c r="H19" s="101"/>
      <c r="I19" s="31"/>
    </row>
    <row r="20" spans="1:9" s="7" customFormat="1" ht="12">
      <c r="A20" s="339"/>
      <c r="B20" s="339"/>
      <c r="C20" s="70"/>
      <c r="D20" s="98"/>
      <c r="E20" s="98"/>
      <c r="F20" s="146"/>
      <c r="G20" s="66"/>
      <c r="H20" s="101"/>
      <c r="I20" s="31"/>
    </row>
    <row r="21" spans="1:9" s="7" customFormat="1" ht="12">
      <c r="A21" s="339"/>
      <c r="B21" s="339"/>
      <c r="C21" s="70"/>
      <c r="D21" s="98"/>
      <c r="E21" s="98"/>
      <c r="F21" s="79"/>
      <c r="G21" s="66"/>
      <c r="H21" s="101"/>
      <c r="I21" s="31"/>
    </row>
    <row r="22" spans="1:9" s="7" customFormat="1" ht="12">
      <c r="A22" s="339"/>
      <c r="B22" s="339"/>
      <c r="C22" s="70"/>
      <c r="D22" s="98"/>
      <c r="E22" s="98"/>
      <c r="F22" s="79"/>
      <c r="G22" s="66"/>
      <c r="H22" s="101"/>
      <c r="I22" s="31"/>
    </row>
    <row r="23" spans="1:9" s="7" customFormat="1" ht="12">
      <c r="A23" s="339"/>
      <c r="B23" s="339"/>
      <c r="C23" s="70"/>
      <c r="D23" s="98"/>
      <c r="E23" s="98"/>
      <c r="F23" s="79"/>
      <c r="G23" s="66"/>
      <c r="H23" s="101"/>
      <c r="I23" s="31"/>
    </row>
    <row r="24" spans="1:9" s="7" customFormat="1" ht="12">
      <c r="A24" s="339"/>
      <c r="B24" s="339"/>
      <c r="C24" s="70"/>
      <c r="D24" s="98"/>
      <c r="E24" s="98"/>
      <c r="F24" s="79"/>
      <c r="G24" s="66"/>
      <c r="H24" s="101"/>
      <c r="I24" s="31"/>
    </row>
    <row r="25" spans="1:9" s="7" customFormat="1" ht="12">
      <c r="A25" s="339"/>
      <c r="B25" s="339"/>
      <c r="C25" s="70"/>
      <c r="D25" s="98"/>
      <c r="E25" s="98"/>
      <c r="F25" s="79"/>
      <c r="G25" s="66"/>
      <c r="H25" s="101"/>
      <c r="I25" s="31"/>
    </row>
    <row r="26" spans="1:9" s="7" customFormat="1" ht="12">
      <c r="A26" s="339"/>
      <c r="B26" s="339"/>
      <c r="C26" s="70"/>
      <c r="D26" s="98"/>
      <c r="E26" s="98"/>
      <c r="F26" s="79"/>
      <c r="G26" s="66"/>
      <c r="H26" s="101"/>
      <c r="I26" s="31"/>
    </row>
    <row r="27" spans="1:9" s="7" customFormat="1" ht="12">
      <c r="A27" s="339"/>
      <c r="B27" s="340"/>
      <c r="C27" s="75"/>
      <c r="D27" s="99"/>
      <c r="E27" s="99"/>
      <c r="F27" s="94"/>
      <c r="G27" s="67"/>
      <c r="H27" s="103"/>
      <c r="I27" s="31"/>
    </row>
    <row r="28" spans="1:9" s="7" customFormat="1" ht="12">
      <c r="A28" s="339"/>
      <c r="B28" s="339" t="s">
        <v>13</v>
      </c>
      <c r="C28" s="70"/>
      <c r="D28" s="98"/>
      <c r="E28" s="98"/>
      <c r="F28" s="79"/>
      <c r="G28" s="65"/>
      <c r="H28" s="101"/>
      <c r="I28" s="33"/>
    </row>
    <row r="29" spans="1:9" s="7" customFormat="1" ht="12">
      <c r="A29" s="339"/>
      <c r="B29" s="339"/>
      <c r="C29" s="69"/>
      <c r="D29" s="96"/>
      <c r="E29" s="97"/>
      <c r="F29" s="78"/>
      <c r="G29" s="66"/>
      <c r="H29" s="102">
        <f>ROUNDDOWN(SUMIF(G28:G40,"Ａ１",F28:F40)/1000,0)+ROUNDDOWN(SUMIF(G28:G40,"Ａ２",F28:F40)/1000,0)+ROUNDDOWN(SUMIF(G28:G40,"Ａ３",F28:F40)/1000,0)</f>
        <v>0</v>
      </c>
      <c r="I29" s="31" t="s">
        <v>54</v>
      </c>
    </row>
    <row r="30" spans="1:9" s="7" customFormat="1" ht="12">
      <c r="A30" s="339"/>
      <c r="B30" s="339"/>
      <c r="C30" s="70"/>
      <c r="D30" s="98"/>
      <c r="E30" s="98"/>
      <c r="F30" s="79"/>
      <c r="G30" s="66"/>
      <c r="H30" s="101"/>
      <c r="I30" s="31"/>
    </row>
    <row r="31" spans="1:9" s="7" customFormat="1" ht="12">
      <c r="A31" s="339"/>
      <c r="B31" s="339"/>
      <c r="C31" s="70"/>
      <c r="D31" s="98"/>
      <c r="E31" s="98"/>
      <c r="F31" s="79"/>
      <c r="G31" s="66"/>
      <c r="H31" s="101"/>
      <c r="I31" s="31"/>
    </row>
    <row r="32" spans="1:9" s="7" customFormat="1" ht="12">
      <c r="A32" s="339"/>
      <c r="B32" s="339"/>
      <c r="C32" s="70"/>
      <c r="D32" s="98"/>
      <c r="E32" s="98"/>
      <c r="F32" s="79"/>
      <c r="G32" s="66"/>
      <c r="H32" s="101"/>
      <c r="I32" s="31"/>
    </row>
    <row r="33" spans="1:9" s="7" customFormat="1" ht="12">
      <c r="A33" s="339"/>
      <c r="B33" s="339"/>
      <c r="C33" s="70"/>
      <c r="D33" s="98"/>
      <c r="E33" s="98"/>
      <c r="F33" s="79"/>
      <c r="G33" s="66"/>
      <c r="H33" s="101"/>
      <c r="I33" s="31"/>
    </row>
    <row r="34" spans="1:9" s="7" customFormat="1" ht="12">
      <c r="A34" s="339"/>
      <c r="B34" s="339"/>
      <c r="C34" s="70"/>
      <c r="D34" s="98"/>
      <c r="E34" s="98"/>
      <c r="F34" s="79"/>
      <c r="G34" s="66"/>
      <c r="H34" s="101"/>
      <c r="I34" s="31"/>
    </row>
    <row r="35" spans="1:9" s="7" customFormat="1" ht="12">
      <c r="A35" s="339"/>
      <c r="B35" s="339"/>
      <c r="C35" s="70"/>
      <c r="D35" s="98"/>
      <c r="E35" s="98"/>
      <c r="F35" s="79"/>
      <c r="G35" s="66"/>
      <c r="H35" s="101"/>
      <c r="I35" s="31"/>
    </row>
    <row r="36" spans="1:9" s="7" customFormat="1" ht="12">
      <c r="A36" s="339"/>
      <c r="B36" s="339"/>
      <c r="C36" s="70"/>
      <c r="D36" s="98"/>
      <c r="E36" s="98"/>
      <c r="F36" s="79"/>
      <c r="G36" s="66"/>
      <c r="H36" s="101"/>
      <c r="I36" s="31"/>
    </row>
    <row r="37" spans="1:9" s="7" customFormat="1" ht="12">
      <c r="A37" s="339"/>
      <c r="B37" s="339"/>
      <c r="C37" s="70"/>
      <c r="D37" s="98"/>
      <c r="E37" s="98"/>
      <c r="F37" s="79"/>
      <c r="G37" s="66"/>
      <c r="H37" s="101"/>
      <c r="I37" s="31"/>
    </row>
    <row r="38" spans="1:9" s="7" customFormat="1" ht="12">
      <c r="A38" s="339"/>
      <c r="B38" s="339"/>
      <c r="C38" s="70"/>
      <c r="D38" s="98"/>
      <c r="E38" s="98"/>
      <c r="F38" s="79"/>
      <c r="G38" s="66"/>
      <c r="H38" s="101"/>
      <c r="I38" s="31"/>
    </row>
    <row r="39" spans="1:9" s="7" customFormat="1" ht="12">
      <c r="A39" s="339"/>
      <c r="B39" s="339"/>
      <c r="C39" s="70"/>
      <c r="D39" s="98"/>
      <c r="E39" s="98"/>
      <c r="F39" s="79"/>
      <c r="G39" s="66"/>
      <c r="H39" s="101"/>
      <c r="I39" s="31"/>
    </row>
    <row r="40" spans="1:9" s="7" customFormat="1" ht="12">
      <c r="A40" s="339"/>
      <c r="B40" s="340"/>
      <c r="C40" s="76"/>
      <c r="D40" s="99"/>
      <c r="E40" s="99"/>
      <c r="F40" s="94"/>
      <c r="G40" s="67"/>
      <c r="H40" s="103"/>
      <c r="I40" s="31"/>
    </row>
    <row r="41" spans="1:9" s="7" customFormat="1" ht="12">
      <c r="A41" s="339"/>
      <c r="B41" s="339" t="s">
        <v>91</v>
      </c>
      <c r="C41" s="70"/>
      <c r="D41" s="98"/>
      <c r="E41" s="98"/>
      <c r="F41" s="79"/>
      <c r="G41" s="65"/>
      <c r="H41" s="101"/>
      <c r="I41" s="33"/>
    </row>
    <row r="42" spans="1:9" s="7" customFormat="1" ht="12">
      <c r="A42" s="339"/>
      <c r="B42" s="339"/>
      <c r="C42" s="69"/>
      <c r="D42" s="96"/>
      <c r="E42" s="97"/>
      <c r="F42" s="80"/>
      <c r="G42" s="66"/>
      <c r="H42" s="102">
        <f>ROUNDDOWN(SUMIF(G41:G52,"Ａ１",F41:F52)/1000,0)+ROUNDDOWN(SUMIF(G41:G52,"Ａ２",F41:F52)/1000,0)+ROUNDDOWN(SUMIF(G41:G52,"Ａ３",F41:F52)/1000,0)</f>
        <v>0</v>
      </c>
      <c r="I42" s="51" t="s">
        <v>54</v>
      </c>
    </row>
    <row r="43" spans="1:9" s="7" customFormat="1" ht="12">
      <c r="A43" s="339"/>
      <c r="B43" s="339"/>
      <c r="C43" s="70"/>
      <c r="D43" s="98"/>
      <c r="E43" s="98"/>
      <c r="F43" s="79"/>
      <c r="G43" s="66"/>
      <c r="H43" s="101"/>
      <c r="I43" s="31"/>
    </row>
    <row r="44" spans="1:9" s="7" customFormat="1" ht="12">
      <c r="A44" s="339"/>
      <c r="B44" s="339"/>
      <c r="C44" s="70"/>
      <c r="D44" s="98"/>
      <c r="E44" s="98"/>
      <c r="F44" s="79"/>
      <c r="G44" s="66"/>
      <c r="H44" s="101"/>
      <c r="I44" s="31"/>
    </row>
    <row r="45" spans="1:9" s="7" customFormat="1" ht="12">
      <c r="A45" s="339"/>
      <c r="B45" s="339"/>
      <c r="C45" s="70"/>
      <c r="D45" s="98"/>
      <c r="E45" s="98"/>
      <c r="F45" s="79"/>
      <c r="G45" s="66"/>
      <c r="H45" s="101"/>
      <c r="I45" s="31"/>
    </row>
    <row r="46" spans="1:9" s="7" customFormat="1" ht="12">
      <c r="A46" s="339"/>
      <c r="B46" s="339"/>
      <c r="C46" s="70"/>
      <c r="D46" s="98"/>
      <c r="E46" s="98"/>
      <c r="F46" s="79"/>
      <c r="G46" s="66"/>
      <c r="H46" s="101"/>
      <c r="I46" s="31"/>
    </row>
    <row r="47" spans="1:9" s="7" customFormat="1" ht="12">
      <c r="A47" s="339"/>
      <c r="B47" s="339"/>
      <c r="C47" s="70"/>
      <c r="D47" s="98"/>
      <c r="E47" s="98"/>
      <c r="F47" s="79"/>
      <c r="G47" s="66"/>
      <c r="H47" s="101"/>
      <c r="I47" s="31"/>
    </row>
    <row r="48" spans="1:9" s="7" customFormat="1" ht="12">
      <c r="A48" s="339"/>
      <c r="B48" s="339"/>
      <c r="C48" s="70"/>
      <c r="D48" s="98"/>
      <c r="E48" s="98"/>
      <c r="F48" s="79"/>
      <c r="G48" s="66"/>
      <c r="H48" s="101"/>
      <c r="I48" s="31"/>
    </row>
    <row r="49" spans="1:9" s="7" customFormat="1" ht="12">
      <c r="A49" s="339"/>
      <c r="B49" s="339"/>
      <c r="C49" s="70"/>
      <c r="D49" s="98"/>
      <c r="E49" s="98"/>
      <c r="F49" s="79"/>
      <c r="G49" s="66"/>
      <c r="H49" s="101"/>
      <c r="I49" s="31"/>
    </row>
    <row r="50" spans="1:9" s="7" customFormat="1" ht="12">
      <c r="A50" s="339"/>
      <c r="B50" s="339"/>
      <c r="C50" s="70"/>
      <c r="D50" s="98"/>
      <c r="E50" s="98"/>
      <c r="F50" s="79"/>
      <c r="G50" s="66"/>
      <c r="H50" s="101"/>
      <c r="I50" s="31"/>
    </row>
    <row r="51" spans="1:9" s="7" customFormat="1" ht="12">
      <c r="A51" s="339"/>
      <c r="B51" s="339"/>
      <c r="C51" s="70"/>
      <c r="D51" s="98"/>
      <c r="E51" s="98"/>
      <c r="F51" s="79"/>
      <c r="G51" s="66"/>
      <c r="H51" s="101"/>
      <c r="I51" s="31"/>
    </row>
    <row r="52" spans="1:9" s="7" customFormat="1" ht="12">
      <c r="A52" s="339"/>
      <c r="B52" s="340"/>
      <c r="C52" s="70"/>
      <c r="D52" s="98"/>
      <c r="E52" s="99"/>
      <c r="F52" s="94"/>
      <c r="G52" s="67"/>
      <c r="H52" s="103"/>
      <c r="I52" s="32"/>
    </row>
    <row r="53" spans="1:9" s="7" customFormat="1" ht="15" customHeight="1">
      <c r="A53" s="339"/>
      <c r="B53" s="236" t="s">
        <v>53</v>
      </c>
      <c r="C53" s="237"/>
      <c r="D53" s="237"/>
      <c r="E53" s="376"/>
      <c r="F53" s="68" t="s">
        <v>82</v>
      </c>
      <c r="G53" s="58">
        <f>ROUNDDOWN(SUMIF($G$14:$G$27,"Ａ１",$F$14:$F$27)/1000,0)+ROUNDDOWN(SUMIF($G$28:$G$40,"Ａ１",$F$28:$F$40)/1000,0)+ROUNDDOWN(SUMIF($G$41:$G$52,"Ａ１",$F$41:$F$52)/1000,0)</f>
        <v>0</v>
      </c>
      <c r="H53" s="383">
        <f>SUM(G53:G55)</f>
        <v>0</v>
      </c>
      <c r="I53" s="320" t="s">
        <v>54</v>
      </c>
    </row>
    <row r="54" spans="1:9" s="7" customFormat="1" ht="15" customHeight="1">
      <c r="A54" s="339"/>
      <c r="B54" s="377"/>
      <c r="C54" s="378"/>
      <c r="D54" s="378"/>
      <c r="E54" s="379"/>
      <c r="F54" s="138" t="s">
        <v>83</v>
      </c>
      <c r="G54" s="136">
        <f>ROUNDDOWN(SUMIF($G$14:$G$27,"Ａ２",$F$14:$F$27)/1000,0)+ROUNDDOWN(SUMIF($G$28:$G$40,"Ａ２",$F$28:$F$40)/1000,0)+ROUNDDOWN(SUMIF($G$41:$G$52,"Ａ２",$F$41:$F$52)/1000,0)</f>
        <v>0</v>
      </c>
      <c r="H54" s="384"/>
      <c r="I54" s="321"/>
    </row>
    <row r="55" spans="1:9" s="7" customFormat="1" ht="15" customHeight="1">
      <c r="A55" s="340"/>
      <c r="B55" s="380"/>
      <c r="C55" s="381"/>
      <c r="D55" s="381"/>
      <c r="E55" s="382"/>
      <c r="F55" s="163" t="s">
        <v>84</v>
      </c>
      <c r="G55" s="73">
        <f>ROUNDDOWN(SUMIF($G$14:$G$27,"Ａ３",$F$14:$F$27)/1000,0)+ROUNDDOWN(SUMIF($G$28:$G$40,"Ａ３",$F$28:$F$40)/1000,0)+ROUNDDOWN(SUMIF($G$41:$G$52,"Ａ３",$F$41:$F$52)/1000,0)</f>
        <v>0</v>
      </c>
      <c r="H55" s="385"/>
      <c r="I55" s="322"/>
    </row>
    <row r="56" spans="1:9" s="7" customFormat="1" ht="15" customHeight="1">
      <c r="A56" s="354" t="s">
        <v>167</v>
      </c>
      <c r="B56" s="355"/>
      <c r="C56" s="355"/>
      <c r="D56" s="355"/>
      <c r="E56" s="356"/>
      <c r="F56" s="68" t="s">
        <v>85</v>
      </c>
      <c r="G56" s="72">
        <f>G8</f>
        <v>0</v>
      </c>
      <c r="H56" s="369">
        <f>SUM(G56:G58)</f>
        <v>0</v>
      </c>
      <c r="I56" s="320" t="s">
        <v>54</v>
      </c>
    </row>
    <row r="57" spans="1:9" s="7" customFormat="1" ht="15" customHeight="1">
      <c r="A57" s="357"/>
      <c r="B57" s="358"/>
      <c r="C57" s="358"/>
      <c r="D57" s="358"/>
      <c r="E57" s="359"/>
      <c r="F57" s="138" t="s">
        <v>86</v>
      </c>
      <c r="G57" s="137">
        <f>G9</f>
        <v>0</v>
      </c>
      <c r="H57" s="370"/>
      <c r="I57" s="321"/>
    </row>
    <row r="58" spans="1:9" s="7" customFormat="1" ht="15" customHeight="1">
      <c r="A58" s="360"/>
      <c r="B58" s="361"/>
      <c r="C58" s="361"/>
      <c r="D58" s="361"/>
      <c r="E58" s="362"/>
      <c r="F58" s="59" t="s">
        <v>87</v>
      </c>
      <c r="G58" s="73">
        <f>G10</f>
        <v>0</v>
      </c>
      <c r="H58" s="371"/>
      <c r="I58" s="322"/>
    </row>
    <row r="59" spans="1:9" s="7" customFormat="1" ht="18" customHeight="1">
      <c r="A59" s="332" t="s">
        <v>168</v>
      </c>
      <c r="B59" s="333"/>
      <c r="C59" s="333"/>
      <c r="D59" s="333"/>
      <c r="E59" s="333"/>
      <c r="F59" s="68" t="s">
        <v>88</v>
      </c>
      <c r="G59" s="139">
        <f>ROUNDDOWN((G56-G53)*5/105,0)</f>
        <v>0</v>
      </c>
      <c r="H59" s="372">
        <f>SUM(G59:G61)</f>
        <v>0</v>
      </c>
      <c r="I59" s="320" t="s">
        <v>54</v>
      </c>
    </row>
    <row r="60" spans="1:9" s="7" customFormat="1" ht="18" customHeight="1">
      <c r="A60" s="334"/>
      <c r="B60" s="335"/>
      <c r="C60" s="335"/>
      <c r="D60" s="335"/>
      <c r="E60" s="335"/>
      <c r="F60" s="138" t="s">
        <v>89</v>
      </c>
      <c r="G60" s="140">
        <f>ROUNDDOWN((G57-G54)*8/108,0)</f>
        <v>0</v>
      </c>
      <c r="H60" s="373"/>
      <c r="I60" s="321"/>
    </row>
    <row r="61" spans="1:9" s="7" customFormat="1" ht="18" customHeight="1">
      <c r="A61" s="336"/>
      <c r="B61" s="337"/>
      <c r="C61" s="337"/>
      <c r="D61" s="337"/>
      <c r="E61" s="337"/>
      <c r="F61" s="163" t="s">
        <v>90</v>
      </c>
      <c r="G61" s="73">
        <f>ROUNDDOWN((G58-G55)*8/108,0)</f>
        <v>0</v>
      </c>
      <c r="H61" s="374"/>
      <c r="I61" s="322"/>
    </row>
    <row r="62" spans="1:9" s="7" customFormat="1" ht="21.75" customHeight="1">
      <c r="A62" s="363" t="s">
        <v>169</v>
      </c>
      <c r="B62" s="364"/>
      <c r="C62" s="364"/>
      <c r="D62" s="364"/>
      <c r="E62" s="364"/>
      <c r="F62" s="68" t="s">
        <v>92</v>
      </c>
      <c r="G62" s="72">
        <f>+G56-G59</f>
        <v>0</v>
      </c>
      <c r="H62" s="369">
        <f>SUM(G62:G64)</f>
        <v>0</v>
      </c>
      <c r="I62" s="320" t="s">
        <v>54</v>
      </c>
    </row>
    <row r="63" spans="1:9" s="7" customFormat="1" ht="21.75" customHeight="1">
      <c r="A63" s="365"/>
      <c r="B63" s="366"/>
      <c r="C63" s="366"/>
      <c r="D63" s="366"/>
      <c r="E63" s="366"/>
      <c r="F63" s="138" t="s">
        <v>93</v>
      </c>
      <c r="G63" s="137">
        <f>+G57-G60</f>
        <v>0</v>
      </c>
      <c r="H63" s="370"/>
      <c r="I63" s="321"/>
    </row>
    <row r="64" spans="1:9" s="7" customFormat="1" ht="21.75" customHeight="1">
      <c r="A64" s="367"/>
      <c r="B64" s="368"/>
      <c r="C64" s="368"/>
      <c r="D64" s="368"/>
      <c r="E64" s="368"/>
      <c r="F64" s="163" t="s">
        <v>94</v>
      </c>
      <c r="G64" s="73">
        <f>+G58-G61</f>
        <v>0</v>
      </c>
      <c r="H64" s="371"/>
      <c r="I64" s="322"/>
    </row>
  </sheetData>
  <sheetProtection formatCells="0" formatColumns="0"/>
  <mergeCells count="34">
    <mergeCell ref="H1:I2"/>
    <mergeCell ref="B53:E55"/>
    <mergeCell ref="H53:H55"/>
    <mergeCell ref="I53:I55"/>
    <mergeCell ref="A13:B13"/>
    <mergeCell ref="A4:B4"/>
    <mergeCell ref="C4:E4"/>
    <mergeCell ref="A7:B7"/>
    <mergeCell ref="G7:H7"/>
    <mergeCell ref="A56:E58"/>
    <mergeCell ref="B41:B52"/>
    <mergeCell ref="A62:E64"/>
    <mergeCell ref="H62:H64"/>
    <mergeCell ref="I62:I64"/>
    <mergeCell ref="H56:H58"/>
    <mergeCell ref="H59:H61"/>
    <mergeCell ref="G10:H10"/>
    <mergeCell ref="A10:B10"/>
    <mergeCell ref="C10:F10"/>
    <mergeCell ref="B28:B40"/>
    <mergeCell ref="H13:I13"/>
    <mergeCell ref="C7:F7"/>
    <mergeCell ref="G8:H8"/>
    <mergeCell ref="A9:B9"/>
    <mergeCell ref="I59:I61"/>
    <mergeCell ref="B6:I6"/>
    <mergeCell ref="C8:F8"/>
    <mergeCell ref="C9:F9"/>
    <mergeCell ref="G9:H9"/>
    <mergeCell ref="I56:I58"/>
    <mergeCell ref="A59:E61"/>
    <mergeCell ref="A14:A55"/>
    <mergeCell ref="B14:B27"/>
    <mergeCell ref="A8:B8"/>
  </mergeCells>
  <conditionalFormatting sqref="C4:E4">
    <cfRule type="cellIs" priority="1" dxfId="1" operator="equal" stopIfTrue="1">
      <formula>0</formula>
    </cfRule>
  </conditionalFormatting>
  <dataValidations count="1">
    <dataValidation type="list" allowBlank="1" showInputMessage="1" showErrorMessage="1" sqref="G14:G52">
      <formula1>"Ａ１,Ａ２,Ａ３"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9.00390625" style="1" customWidth="1"/>
    <col min="4" max="4" width="9.25390625" style="22" customWidth="1"/>
    <col min="5" max="5" width="0.74609375" style="17" customWidth="1"/>
    <col min="6" max="6" width="3.25390625" style="11" customWidth="1"/>
    <col min="7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9.25390625" style="24" customWidth="1"/>
    <col min="12" max="12" width="9.25390625" style="25" customWidth="1"/>
    <col min="13" max="13" width="9.25390625" style="24" customWidth="1"/>
    <col min="14" max="14" width="12.625" style="25" customWidth="1"/>
    <col min="15" max="15" width="9.00390625" style="10" customWidth="1"/>
    <col min="16" max="17" width="9.25390625" style="10" bestFit="1" customWidth="1"/>
    <col min="18" max="16384" width="9.00390625" style="10" customWidth="1"/>
  </cols>
  <sheetData>
    <row r="1" spans="1:14" s="2" customFormat="1" ht="13.5" customHeight="1">
      <c r="A1" s="35" t="s">
        <v>115</v>
      </c>
      <c r="B1" s="27"/>
      <c r="C1" s="27"/>
      <c r="D1" s="36"/>
      <c r="E1" s="37"/>
      <c r="F1" s="38"/>
      <c r="G1" s="38"/>
      <c r="H1" s="38"/>
      <c r="I1" s="28"/>
      <c r="J1" s="39"/>
      <c r="K1" s="36"/>
      <c r="L1" s="36"/>
      <c r="M1" s="36"/>
      <c r="N1" s="36"/>
    </row>
    <row r="2" spans="1:14" s="105" customFormat="1" ht="13.5" customHeight="1">
      <c r="A2" s="46" t="s">
        <v>72</v>
      </c>
      <c r="B2" s="104"/>
      <c r="C2" s="104"/>
      <c r="D2" s="172" t="s">
        <v>116</v>
      </c>
      <c r="E2" s="224" t="s">
        <v>114</v>
      </c>
      <c r="F2" s="225"/>
      <c r="G2" s="173" t="s">
        <v>117</v>
      </c>
      <c r="H2" s="46"/>
      <c r="I2" s="57"/>
      <c r="J2" s="173" t="s">
        <v>118</v>
      </c>
      <c r="K2" s="46"/>
      <c r="L2" s="46"/>
      <c r="M2" s="46"/>
      <c r="N2" s="46"/>
    </row>
    <row r="3" spans="1:14" s="2" customFormat="1" ht="13.5" customHeight="1">
      <c r="A3" s="283" t="s">
        <v>119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106"/>
      <c r="N3" s="106"/>
    </row>
    <row r="4" spans="1:16" s="2" customFormat="1" ht="15" customHeight="1">
      <c r="A4" s="28" t="s">
        <v>0</v>
      </c>
      <c r="B4" s="27"/>
      <c r="C4" s="27"/>
      <c r="D4" s="36"/>
      <c r="E4" s="37"/>
      <c r="F4" s="40" t="s">
        <v>1</v>
      </c>
      <c r="G4" s="38"/>
      <c r="H4" s="38"/>
      <c r="I4" s="38"/>
      <c r="J4" s="38"/>
      <c r="K4" s="143" t="s">
        <v>2</v>
      </c>
      <c r="L4" s="284"/>
      <c r="M4" s="285"/>
      <c r="N4" s="286"/>
      <c r="O4" s="107"/>
      <c r="P4" s="107"/>
    </row>
    <row r="5" spans="1:16" s="2" customFormat="1" ht="15" customHeight="1">
      <c r="A5" s="236" t="s">
        <v>3</v>
      </c>
      <c r="B5" s="247" t="s">
        <v>55</v>
      </c>
      <c r="C5" s="296"/>
      <c r="D5" s="301" t="s">
        <v>110</v>
      </c>
      <c r="E5" s="37"/>
      <c r="F5" s="236" t="s">
        <v>100</v>
      </c>
      <c r="G5" s="237"/>
      <c r="H5" s="237"/>
      <c r="I5" s="237"/>
      <c r="J5" s="237"/>
      <c r="K5" s="237"/>
      <c r="L5" s="237"/>
      <c r="M5" s="141"/>
      <c r="N5" s="142"/>
      <c r="O5" s="107"/>
      <c r="P5" s="107"/>
    </row>
    <row r="6" spans="1:16" s="2" customFormat="1" ht="15" customHeight="1">
      <c r="A6" s="294"/>
      <c r="B6" s="297"/>
      <c r="C6" s="298"/>
      <c r="D6" s="302"/>
      <c r="E6" s="37"/>
      <c r="F6" s="292"/>
      <c r="G6" s="293"/>
      <c r="H6" s="293"/>
      <c r="I6" s="293"/>
      <c r="J6" s="293"/>
      <c r="K6" s="293"/>
      <c r="L6" s="293"/>
      <c r="M6" s="221" t="s">
        <v>124</v>
      </c>
      <c r="N6" s="222"/>
      <c r="O6" s="107"/>
      <c r="P6" s="107"/>
    </row>
    <row r="7" spans="1:14" s="134" customFormat="1" ht="60.75" customHeight="1">
      <c r="A7" s="295"/>
      <c r="B7" s="299"/>
      <c r="C7" s="300"/>
      <c r="D7" s="303"/>
      <c r="E7" s="133"/>
      <c r="F7" s="287" t="s">
        <v>4</v>
      </c>
      <c r="G7" s="288"/>
      <c r="H7" s="289" t="s">
        <v>121</v>
      </c>
      <c r="I7" s="290"/>
      <c r="J7" s="290"/>
      <c r="K7" s="291"/>
      <c r="L7" s="144" t="s">
        <v>109</v>
      </c>
      <c r="M7" s="147" t="s">
        <v>122</v>
      </c>
      <c r="N7" s="148" t="s">
        <v>123</v>
      </c>
    </row>
    <row r="8" spans="1:17" s="2" customFormat="1" ht="12.75" customHeight="1">
      <c r="A8" s="244" t="s">
        <v>9</v>
      </c>
      <c r="B8" s="87"/>
      <c r="C8" s="113"/>
      <c r="D8" s="86"/>
      <c r="E8" s="16"/>
      <c r="F8" s="255" t="s">
        <v>10</v>
      </c>
      <c r="G8" s="256"/>
      <c r="H8" s="266"/>
      <c r="I8" s="223"/>
      <c r="J8" s="77" t="s">
        <v>49</v>
      </c>
      <c r="K8" s="113"/>
      <c r="L8" s="110"/>
      <c r="M8" s="149"/>
      <c r="N8" s="150"/>
      <c r="Q8" s="15"/>
    </row>
    <row r="9" spans="1:17" s="2" customFormat="1" ht="12.75" customHeight="1">
      <c r="A9" s="245"/>
      <c r="B9" s="3" t="s">
        <v>14</v>
      </c>
      <c r="C9" s="114" t="s">
        <v>43</v>
      </c>
      <c r="D9" s="164" t="s">
        <v>128</v>
      </c>
      <c r="E9" s="16"/>
      <c r="F9" s="255"/>
      <c r="G9" s="256"/>
      <c r="H9" s="14" t="s">
        <v>17</v>
      </c>
      <c r="I9" s="9"/>
      <c r="J9" s="13"/>
      <c r="K9" s="166" t="s">
        <v>45</v>
      </c>
      <c r="L9" s="174" t="s">
        <v>103</v>
      </c>
      <c r="M9" s="175" t="s">
        <v>103</v>
      </c>
      <c r="N9" s="176" t="s">
        <v>103</v>
      </c>
      <c r="Q9" s="5"/>
    </row>
    <row r="10" spans="1:17" s="2" customFormat="1" ht="12.75" customHeight="1">
      <c r="A10" s="245"/>
      <c r="B10" s="6" t="s">
        <v>15</v>
      </c>
      <c r="C10" s="114" t="s">
        <v>126</v>
      </c>
      <c r="D10" s="82"/>
      <c r="E10" s="16"/>
      <c r="F10" s="255"/>
      <c r="G10" s="256"/>
      <c r="H10" s="14" t="s">
        <v>20</v>
      </c>
      <c r="I10" s="9"/>
      <c r="J10" s="12" t="s">
        <v>45</v>
      </c>
      <c r="K10" s="166"/>
      <c r="L10" s="123"/>
      <c r="M10" s="152"/>
      <c r="N10" s="153"/>
      <c r="Q10" s="5"/>
    </row>
    <row r="11" spans="1:17" s="2" customFormat="1" ht="12.75" customHeight="1">
      <c r="A11" s="245"/>
      <c r="B11" s="6" t="s">
        <v>15</v>
      </c>
      <c r="C11" s="114" t="s">
        <v>43</v>
      </c>
      <c r="D11" s="82"/>
      <c r="E11" s="16"/>
      <c r="F11" s="255"/>
      <c r="G11" s="256"/>
      <c r="H11" s="14" t="s">
        <v>21</v>
      </c>
      <c r="I11" s="9"/>
      <c r="J11" s="12" t="s">
        <v>139</v>
      </c>
      <c r="K11" s="166"/>
      <c r="L11" s="111"/>
      <c r="M11" s="152"/>
      <c r="N11" s="154"/>
      <c r="Q11" s="5"/>
    </row>
    <row r="12" spans="1:17" s="2" customFormat="1" ht="12.75" customHeight="1">
      <c r="A12" s="245"/>
      <c r="B12" s="6" t="s">
        <v>15</v>
      </c>
      <c r="C12" s="114" t="s">
        <v>43</v>
      </c>
      <c r="D12" s="82"/>
      <c r="E12" s="16"/>
      <c r="F12" s="255"/>
      <c r="G12" s="256"/>
      <c r="H12" s="14" t="s">
        <v>22</v>
      </c>
      <c r="I12" s="9"/>
      <c r="J12" s="12" t="s">
        <v>134</v>
      </c>
      <c r="K12" s="166"/>
      <c r="L12" s="111"/>
      <c r="M12" s="152"/>
      <c r="N12" s="154"/>
      <c r="Q12" s="5"/>
    </row>
    <row r="13" spans="1:17" s="2" customFormat="1" ht="12.75" customHeight="1">
      <c r="A13" s="245"/>
      <c r="B13" s="89"/>
      <c r="C13" s="114"/>
      <c r="D13" s="82"/>
      <c r="E13" s="16"/>
      <c r="F13" s="255"/>
      <c r="G13" s="256"/>
      <c r="H13" s="14" t="s">
        <v>23</v>
      </c>
      <c r="I13" s="9"/>
      <c r="J13" s="12" t="s">
        <v>46</v>
      </c>
      <c r="K13" s="166"/>
      <c r="L13" s="111"/>
      <c r="M13" s="151"/>
      <c r="N13" s="154"/>
      <c r="Q13" s="5"/>
    </row>
    <row r="14" spans="1:17" s="2" customFormat="1" ht="12.75" customHeight="1">
      <c r="A14" s="245"/>
      <c r="B14" s="89"/>
      <c r="C14" s="114"/>
      <c r="D14" s="82"/>
      <c r="E14" s="16"/>
      <c r="F14" s="255"/>
      <c r="G14" s="256"/>
      <c r="H14" s="14" t="s">
        <v>18</v>
      </c>
      <c r="I14" s="9"/>
      <c r="J14" s="13"/>
      <c r="K14" s="165" t="s">
        <v>135</v>
      </c>
      <c r="L14" s="111"/>
      <c r="M14" s="175" t="s">
        <v>103</v>
      </c>
      <c r="N14" s="154"/>
      <c r="Q14" s="5"/>
    </row>
    <row r="15" spans="1:17" s="2" customFormat="1" ht="12.75" customHeight="1">
      <c r="A15" s="245"/>
      <c r="B15" s="89"/>
      <c r="C15" s="114"/>
      <c r="D15" s="82"/>
      <c r="E15" s="16"/>
      <c r="F15" s="255"/>
      <c r="G15" s="256"/>
      <c r="H15" s="14" t="s">
        <v>138</v>
      </c>
      <c r="I15" s="9"/>
      <c r="J15" s="12" t="s">
        <v>136</v>
      </c>
      <c r="K15" s="166"/>
      <c r="L15" s="111"/>
      <c r="M15" s="151"/>
      <c r="N15" s="154"/>
      <c r="Q15" s="5"/>
    </row>
    <row r="16" spans="1:17" s="2" customFormat="1" ht="12.75" customHeight="1">
      <c r="A16" s="245"/>
      <c r="B16" s="88"/>
      <c r="C16" s="114"/>
      <c r="D16" s="93"/>
      <c r="E16" s="16"/>
      <c r="F16" s="255"/>
      <c r="G16" s="256"/>
      <c r="H16" s="14" t="s">
        <v>108</v>
      </c>
      <c r="I16" s="9"/>
      <c r="J16" s="12"/>
      <c r="K16" s="166"/>
      <c r="L16" s="111"/>
      <c r="M16" s="151"/>
      <c r="N16" s="154"/>
      <c r="Q16" s="5"/>
    </row>
    <row r="17" spans="1:17" s="2" customFormat="1" ht="12.75" customHeight="1">
      <c r="A17" s="245"/>
      <c r="B17" s="88"/>
      <c r="C17" s="114"/>
      <c r="D17" s="93"/>
      <c r="E17" s="16"/>
      <c r="F17" s="255"/>
      <c r="G17" s="256"/>
      <c r="H17" s="14"/>
      <c r="I17" s="5" t="s">
        <v>137</v>
      </c>
      <c r="J17" s="12" t="s">
        <v>46</v>
      </c>
      <c r="K17" s="166"/>
      <c r="L17" s="111"/>
      <c r="M17" s="151"/>
      <c r="N17" s="154"/>
      <c r="Q17" s="5"/>
    </row>
    <row r="18" spans="1:17" s="2" customFormat="1" ht="12.75" customHeight="1">
      <c r="A18" s="245"/>
      <c r="B18" s="89"/>
      <c r="C18" s="114"/>
      <c r="D18" s="108"/>
      <c r="E18" s="16"/>
      <c r="F18" s="255"/>
      <c r="G18" s="256"/>
      <c r="H18" s="195"/>
      <c r="I18" s="196"/>
      <c r="J18" s="77"/>
      <c r="K18" s="114"/>
      <c r="L18" s="124"/>
      <c r="M18" s="151"/>
      <c r="N18" s="155"/>
      <c r="Q18" s="5"/>
    </row>
    <row r="19" spans="1:17" s="2" customFormat="1" ht="12.75" customHeight="1">
      <c r="A19" s="246"/>
      <c r="B19" s="90"/>
      <c r="C19" s="115"/>
      <c r="D19" s="83"/>
      <c r="E19" s="16"/>
      <c r="F19" s="255"/>
      <c r="G19" s="256"/>
      <c r="H19" s="197"/>
      <c r="I19" s="198"/>
      <c r="J19" s="81"/>
      <c r="K19" s="115"/>
      <c r="L19" s="112"/>
      <c r="M19" s="156"/>
      <c r="N19" s="157"/>
      <c r="Q19" s="5"/>
    </row>
    <row r="20" spans="1:17" s="2" customFormat="1" ht="12.75" customHeight="1">
      <c r="A20" s="244" t="s">
        <v>8</v>
      </c>
      <c r="B20" s="89"/>
      <c r="C20" s="114"/>
      <c r="D20" s="86"/>
      <c r="E20" s="16"/>
      <c r="F20" s="263" t="s">
        <v>101</v>
      </c>
      <c r="G20" s="264"/>
      <c r="H20" s="266"/>
      <c r="I20" s="223"/>
      <c r="J20" s="77"/>
      <c r="K20" s="114"/>
      <c r="L20" s="125"/>
      <c r="M20" s="151"/>
      <c r="N20" s="158"/>
      <c r="Q20" s="5"/>
    </row>
    <row r="21" spans="1:17" s="2" customFormat="1" ht="12.75" customHeight="1">
      <c r="A21" s="245"/>
      <c r="B21" s="89" t="s">
        <v>129</v>
      </c>
      <c r="C21" s="114" t="s">
        <v>19</v>
      </c>
      <c r="D21" s="164" t="s">
        <v>103</v>
      </c>
      <c r="E21" s="16"/>
      <c r="F21" s="265"/>
      <c r="G21" s="264"/>
      <c r="H21" s="195" t="s">
        <v>105</v>
      </c>
      <c r="I21" s="196"/>
      <c r="J21" s="77"/>
      <c r="K21" s="114" t="s">
        <v>43</v>
      </c>
      <c r="L21" s="167" t="s">
        <v>142</v>
      </c>
      <c r="M21" s="151" t="s">
        <v>103</v>
      </c>
      <c r="N21" s="164" t="s">
        <v>44</v>
      </c>
      <c r="P21" s="15"/>
      <c r="Q21" s="5"/>
    </row>
    <row r="22" spans="1:17" s="2" customFormat="1" ht="12.75" customHeight="1">
      <c r="A22" s="245"/>
      <c r="B22" s="88"/>
      <c r="C22" s="114"/>
      <c r="D22" s="82"/>
      <c r="E22" s="16"/>
      <c r="F22" s="265"/>
      <c r="G22" s="264"/>
      <c r="H22" s="69" t="s">
        <v>106</v>
      </c>
      <c r="I22" s="70"/>
      <c r="J22" s="77"/>
      <c r="K22" s="114" t="s">
        <v>140</v>
      </c>
      <c r="L22" s="111"/>
      <c r="M22" s="151" t="s">
        <v>141</v>
      </c>
      <c r="N22" s="154"/>
      <c r="Q22" s="5"/>
    </row>
    <row r="23" spans="1:17" s="2" customFormat="1" ht="12.75" customHeight="1">
      <c r="A23" s="245"/>
      <c r="B23" s="88"/>
      <c r="C23" s="114"/>
      <c r="D23" s="82"/>
      <c r="E23" s="16"/>
      <c r="F23" s="265"/>
      <c r="G23" s="264"/>
      <c r="H23" s="195"/>
      <c r="I23" s="196"/>
      <c r="J23" s="77"/>
      <c r="K23" s="114"/>
      <c r="L23" s="111"/>
      <c r="M23" s="151"/>
      <c r="N23" s="154"/>
      <c r="Q23" s="5"/>
    </row>
    <row r="24" spans="1:17" s="2" customFormat="1" ht="12.75" customHeight="1">
      <c r="A24" s="245"/>
      <c r="B24" s="88"/>
      <c r="C24" s="114"/>
      <c r="D24" s="82"/>
      <c r="E24" s="16"/>
      <c r="F24" s="265"/>
      <c r="G24" s="264"/>
      <c r="H24" s="195"/>
      <c r="I24" s="196"/>
      <c r="J24" s="77"/>
      <c r="K24" s="114"/>
      <c r="L24" s="111"/>
      <c r="M24" s="151"/>
      <c r="N24" s="154"/>
      <c r="Q24" s="5"/>
    </row>
    <row r="25" spans="1:17" s="2" customFormat="1" ht="12.75" customHeight="1">
      <c r="A25" s="245"/>
      <c r="B25" s="88"/>
      <c r="C25" s="114"/>
      <c r="D25" s="82"/>
      <c r="E25" s="16"/>
      <c r="F25" s="265"/>
      <c r="G25" s="264"/>
      <c r="H25" s="195"/>
      <c r="I25" s="196"/>
      <c r="J25" s="77"/>
      <c r="K25" s="114"/>
      <c r="L25" s="111"/>
      <c r="M25" s="151"/>
      <c r="N25" s="154"/>
      <c r="Q25" s="5"/>
    </row>
    <row r="26" spans="1:17" s="2" customFormat="1" ht="12.75" customHeight="1">
      <c r="A26" s="245"/>
      <c r="B26" s="88"/>
      <c r="C26" s="114"/>
      <c r="D26" s="82"/>
      <c r="E26" s="16"/>
      <c r="F26" s="265"/>
      <c r="G26" s="264"/>
      <c r="H26" s="195"/>
      <c r="I26" s="196"/>
      <c r="J26" s="77"/>
      <c r="K26" s="114"/>
      <c r="L26" s="111"/>
      <c r="M26" s="151"/>
      <c r="N26" s="154"/>
      <c r="Q26" s="5"/>
    </row>
    <row r="27" spans="1:17" s="2" customFormat="1" ht="12.75" customHeight="1">
      <c r="A27" s="245"/>
      <c r="B27" s="88"/>
      <c r="C27" s="114"/>
      <c r="D27" s="82"/>
      <c r="E27" s="16"/>
      <c r="F27" s="265"/>
      <c r="G27" s="264"/>
      <c r="H27" s="195"/>
      <c r="I27" s="196"/>
      <c r="J27" s="77"/>
      <c r="K27" s="114"/>
      <c r="L27" s="111"/>
      <c r="M27" s="151"/>
      <c r="N27" s="154"/>
      <c r="Q27" s="5"/>
    </row>
    <row r="28" spans="1:17" s="2" customFormat="1" ht="12.75" customHeight="1">
      <c r="A28" s="245"/>
      <c r="B28" s="88"/>
      <c r="C28" s="114"/>
      <c r="D28" s="82"/>
      <c r="E28" s="16"/>
      <c r="F28" s="265"/>
      <c r="G28" s="264"/>
      <c r="H28" s="197"/>
      <c r="I28" s="198"/>
      <c r="J28" s="81"/>
      <c r="K28" s="115"/>
      <c r="L28" s="112"/>
      <c r="M28" s="156"/>
      <c r="N28" s="157"/>
      <c r="Q28" s="5"/>
    </row>
    <row r="29" spans="1:17" s="2" customFormat="1" ht="12.75" customHeight="1">
      <c r="A29" s="246"/>
      <c r="B29" s="90"/>
      <c r="C29" s="115"/>
      <c r="D29" s="83"/>
      <c r="E29" s="16"/>
      <c r="F29" s="255" t="s">
        <v>42</v>
      </c>
      <c r="G29" s="256"/>
      <c r="H29" s="223"/>
      <c r="I29" s="223"/>
      <c r="J29" s="77"/>
      <c r="K29" s="114"/>
      <c r="L29" s="125"/>
      <c r="M29" s="151"/>
      <c r="N29" s="158"/>
      <c r="Q29" s="5"/>
    </row>
    <row r="30" spans="1:17" s="2" customFormat="1" ht="12.75" customHeight="1">
      <c r="A30" s="244" t="s">
        <v>11</v>
      </c>
      <c r="B30" s="88"/>
      <c r="C30" s="114"/>
      <c r="D30" s="86"/>
      <c r="E30" s="16"/>
      <c r="F30" s="255"/>
      <c r="G30" s="256"/>
      <c r="H30" s="168" t="s">
        <v>24</v>
      </c>
      <c r="I30" s="53"/>
      <c r="J30" s="77"/>
      <c r="K30" s="114" t="s">
        <v>43</v>
      </c>
      <c r="L30" s="167" t="s">
        <v>44</v>
      </c>
      <c r="M30" s="151" t="s">
        <v>128</v>
      </c>
      <c r="N30" s="164" t="s">
        <v>44</v>
      </c>
      <c r="Q30" s="5"/>
    </row>
    <row r="31" spans="1:17" s="2" customFormat="1" ht="12.75" customHeight="1">
      <c r="A31" s="245"/>
      <c r="B31" s="88" t="s">
        <v>16</v>
      </c>
      <c r="C31" s="114" t="s">
        <v>19</v>
      </c>
      <c r="D31" s="164" t="s">
        <v>103</v>
      </c>
      <c r="E31" s="16"/>
      <c r="F31" s="255"/>
      <c r="G31" s="256"/>
      <c r="H31" s="168" t="s">
        <v>143</v>
      </c>
      <c r="I31" s="53"/>
      <c r="J31" s="77" t="s">
        <v>144</v>
      </c>
      <c r="K31" s="114"/>
      <c r="L31" s="111"/>
      <c r="M31" s="151"/>
      <c r="N31" s="154"/>
      <c r="P31" s="15"/>
      <c r="Q31" s="5"/>
    </row>
    <row r="32" spans="1:17" s="2" customFormat="1" ht="12.75" customHeight="1">
      <c r="A32" s="245"/>
      <c r="B32" s="88" t="s">
        <v>104</v>
      </c>
      <c r="C32" s="114" t="s">
        <v>19</v>
      </c>
      <c r="D32" s="82"/>
      <c r="E32" s="16"/>
      <c r="F32" s="255"/>
      <c r="G32" s="256"/>
      <c r="H32" s="168" t="s">
        <v>25</v>
      </c>
      <c r="I32" s="53"/>
      <c r="J32" s="77" t="s">
        <v>45</v>
      </c>
      <c r="K32" s="114"/>
      <c r="L32" s="111"/>
      <c r="M32" s="151"/>
      <c r="N32" s="154"/>
      <c r="Q32" s="5"/>
    </row>
    <row r="33" spans="1:17" s="2" customFormat="1" ht="12.75" customHeight="1">
      <c r="A33" s="245"/>
      <c r="B33" s="88"/>
      <c r="C33" s="114"/>
      <c r="D33" s="82"/>
      <c r="E33" s="16"/>
      <c r="F33" s="255"/>
      <c r="G33" s="256"/>
      <c r="H33" s="168" t="s">
        <v>26</v>
      </c>
      <c r="I33" s="53"/>
      <c r="J33" s="77"/>
      <c r="K33" s="114" t="s">
        <v>45</v>
      </c>
      <c r="L33" s="111" t="s">
        <v>103</v>
      </c>
      <c r="M33" s="151" t="s">
        <v>103</v>
      </c>
      <c r="N33" s="154"/>
      <c r="Q33" s="5"/>
    </row>
    <row r="34" spans="1:17" s="2" customFormat="1" ht="12.75" customHeight="1">
      <c r="A34" s="245"/>
      <c r="B34" s="88"/>
      <c r="C34" s="114"/>
      <c r="D34" s="82"/>
      <c r="E34" s="16"/>
      <c r="F34" s="255"/>
      <c r="G34" s="256"/>
      <c r="H34" s="168" t="s">
        <v>145</v>
      </c>
      <c r="I34" s="53"/>
      <c r="J34" s="77" t="s">
        <v>146</v>
      </c>
      <c r="K34" s="114"/>
      <c r="L34" s="111"/>
      <c r="M34" s="151"/>
      <c r="N34" s="154"/>
      <c r="Q34" s="5"/>
    </row>
    <row r="35" spans="1:17" s="2" customFormat="1" ht="12.75" customHeight="1">
      <c r="A35" s="245"/>
      <c r="B35" s="88"/>
      <c r="C35" s="114"/>
      <c r="D35" s="82"/>
      <c r="E35" s="16"/>
      <c r="F35" s="255"/>
      <c r="G35" s="256"/>
      <c r="H35" s="168" t="s">
        <v>30</v>
      </c>
      <c r="I35" s="53"/>
      <c r="J35" s="77"/>
      <c r="K35" s="114" t="s">
        <v>45</v>
      </c>
      <c r="L35" s="111"/>
      <c r="M35" s="151"/>
      <c r="N35" s="154"/>
      <c r="Q35" s="5"/>
    </row>
    <row r="36" spans="1:17" s="2" customFormat="1" ht="12.75" customHeight="1">
      <c r="A36" s="245"/>
      <c r="B36" s="88"/>
      <c r="C36" s="114"/>
      <c r="D36" s="82"/>
      <c r="E36" s="16"/>
      <c r="F36" s="255"/>
      <c r="G36" s="256"/>
      <c r="H36" s="168" t="s">
        <v>147</v>
      </c>
      <c r="I36" s="53"/>
      <c r="J36" s="77" t="s">
        <v>148</v>
      </c>
      <c r="K36" s="114"/>
      <c r="L36" s="111"/>
      <c r="M36" s="151"/>
      <c r="N36" s="154"/>
      <c r="Q36" s="5"/>
    </row>
    <row r="37" spans="1:17" s="2" customFormat="1" ht="12.75" customHeight="1">
      <c r="A37" s="245"/>
      <c r="B37" s="88"/>
      <c r="C37" s="114"/>
      <c r="D37" s="82"/>
      <c r="E37" s="16"/>
      <c r="F37" s="255"/>
      <c r="G37" s="256"/>
      <c r="H37" s="168" t="s">
        <v>27</v>
      </c>
      <c r="I37" s="53"/>
      <c r="J37" s="77"/>
      <c r="K37" s="114" t="s">
        <v>151</v>
      </c>
      <c r="L37" s="111" t="s">
        <v>44</v>
      </c>
      <c r="M37" s="151" t="s">
        <v>154</v>
      </c>
      <c r="N37" s="154"/>
      <c r="Q37" s="5"/>
    </row>
    <row r="38" spans="1:17" s="2" customFormat="1" ht="12.75" customHeight="1">
      <c r="A38" s="245"/>
      <c r="B38" s="88"/>
      <c r="C38" s="114"/>
      <c r="D38" s="82"/>
      <c r="E38" s="16"/>
      <c r="F38" s="255"/>
      <c r="G38" s="256"/>
      <c r="H38" s="168" t="s">
        <v>149</v>
      </c>
      <c r="I38" s="53"/>
      <c r="J38" s="77" t="s">
        <v>19</v>
      </c>
      <c r="K38" s="114"/>
      <c r="L38" s="111"/>
      <c r="M38" s="151"/>
      <c r="N38" s="154"/>
      <c r="Q38" s="5"/>
    </row>
    <row r="39" spans="1:17" s="2" customFormat="1" ht="12.75" customHeight="1">
      <c r="A39" s="245"/>
      <c r="B39" s="88"/>
      <c r="C39" s="114"/>
      <c r="D39" s="82"/>
      <c r="E39" s="16"/>
      <c r="F39" s="255"/>
      <c r="G39" s="256"/>
      <c r="H39" s="177" t="s">
        <v>150</v>
      </c>
      <c r="I39" s="53"/>
      <c r="J39" s="77" t="s">
        <v>19</v>
      </c>
      <c r="K39" s="114"/>
      <c r="L39" s="111"/>
      <c r="M39" s="151"/>
      <c r="N39" s="154"/>
      <c r="Q39" s="5"/>
    </row>
    <row r="40" spans="1:17" s="2" customFormat="1" ht="12.75" customHeight="1">
      <c r="A40" s="245"/>
      <c r="B40" s="88"/>
      <c r="C40" s="114"/>
      <c r="D40" s="82"/>
      <c r="E40" s="16"/>
      <c r="F40" s="255"/>
      <c r="G40" s="256"/>
      <c r="H40" s="168" t="s">
        <v>28</v>
      </c>
      <c r="I40" s="53"/>
      <c r="J40" s="77" t="s">
        <v>62</v>
      </c>
      <c r="K40" s="114"/>
      <c r="L40" s="111"/>
      <c r="M40" s="151"/>
      <c r="N40" s="154"/>
      <c r="Q40" s="5"/>
    </row>
    <row r="41" spans="1:17" s="2" customFormat="1" ht="12.75" customHeight="1">
      <c r="A41" s="245"/>
      <c r="B41" s="88"/>
      <c r="C41" s="114"/>
      <c r="D41" s="82"/>
      <c r="E41" s="16"/>
      <c r="F41" s="255"/>
      <c r="G41" s="256"/>
      <c r="H41" s="168" t="s">
        <v>29</v>
      </c>
      <c r="I41" s="53"/>
      <c r="J41" s="77"/>
      <c r="K41" s="114" t="s">
        <v>151</v>
      </c>
      <c r="L41" s="111" t="s">
        <v>155</v>
      </c>
      <c r="M41" s="151" t="s">
        <v>44</v>
      </c>
      <c r="N41" s="154"/>
      <c r="Q41" s="5"/>
    </row>
    <row r="42" spans="1:17" s="2" customFormat="1" ht="12.75" customHeight="1">
      <c r="A42" s="245"/>
      <c r="B42" s="88"/>
      <c r="C42" s="114"/>
      <c r="D42" s="82"/>
      <c r="E42" s="16"/>
      <c r="F42" s="255"/>
      <c r="G42" s="256"/>
      <c r="H42" s="168" t="s">
        <v>31</v>
      </c>
      <c r="I42" s="53"/>
      <c r="J42" s="77" t="s">
        <v>19</v>
      </c>
      <c r="K42" s="114"/>
      <c r="L42" s="111"/>
      <c r="M42" s="151"/>
      <c r="N42" s="154"/>
      <c r="Q42" s="5"/>
    </row>
    <row r="43" spans="1:17" s="2" customFormat="1" ht="12.75" customHeight="1">
      <c r="A43" s="245"/>
      <c r="B43" s="88"/>
      <c r="C43" s="114"/>
      <c r="D43" s="82"/>
      <c r="E43" s="16"/>
      <c r="F43" s="255"/>
      <c r="G43" s="256"/>
      <c r="H43" s="168" t="s">
        <v>32</v>
      </c>
      <c r="I43" s="53"/>
      <c r="J43" s="77" t="s">
        <v>19</v>
      </c>
      <c r="K43" s="114"/>
      <c r="L43" s="111"/>
      <c r="M43" s="151"/>
      <c r="N43" s="154"/>
      <c r="Q43" s="8"/>
    </row>
    <row r="44" spans="1:16" s="2" customFormat="1" ht="12.75" customHeight="1">
      <c r="A44" s="246"/>
      <c r="B44" s="90"/>
      <c r="C44" s="115"/>
      <c r="D44" s="83"/>
      <c r="E44" s="16"/>
      <c r="F44" s="255"/>
      <c r="G44" s="256"/>
      <c r="H44" s="168" t="s">
        <v>33</v>
      </c>
      <c r="I44" s="53"/>
      <c r="J44" s="77"/>
      <c r="K44" s="114" t="s">
        <v>45</v>
      </c>
      <c r="L44" s="111" t="s">
        <v>103</v>
      </c>
      <c r="M44" s="151" t="s">
        <v>103</v>
      </c>
      <c r="N44" s="154"/>
      <c r="P44" s="5"/>
    </row>
    <row r="45" spans="1:16" s="2" customFormat="1" ht="12.75" customHeight="1">
      <c r="A45" s="244" t="s">
        <v>12</v>
      </c>
      <c r="B45" s="88"/>
      <c r="C45" s="114"/>
      <c r="D45" s="86"/>
      <c r="E45" s="16"/>
      <c r="F45" s="255"/>
      <c r="G45" s="256"/>
      <c r="H45" s="168" t="s">
        <v>34</v>
      </c>
      <c r="I45" s="53"/>
      <c r="J45" s="77" t="s">
        <v>45</v>
      </c>
      <c r="K45" s="114"/>
      <c r="L45" s="111"/>
      <c r="M45" s="151"/>
      <c r="N45" s="154"/>
      <c r="P45" s="5"/>
    </row>
    <row r="46" spans="1:16" s="2" customFormat="1" ht="12.75" customHeight="1">
      <c r="A46" s="245"/>
      <c r="B46" s="88"/>
      <c r="C46" s="114"/>
      <c r="D46" s="164" t="s">
        <v>103</v>
      </c>
      <c r="E46" s="16"/>
      <c r="F46" s="255"/>
      <c r="G46" s="256"/>
      <c r="H46" s="168" t="s">
        <v>107</v>
      </c>
      <c r="I46" s="53"/>
      <c r="J46" s="77" t="s">
        <v>19</v>
      </c>
      <c r="K46" s="114"/>
      <c r="L46" s="111"/>
      <c r="M46" s="151"/>
      <c r="N46" s="154"/>
      <c r="P46" s="5"/>
    </row>
    <row r="47" spans="1:16" s="2" customFormat="1" ht="12.75" customHeight="1">
      <c r="A47" s="245"/>
      <c r="B47" s="88"/>
      <c r="C47" s="114"/>
      <c r="D47" s="82"/>
      <c r="E47" s="16"/>
      <c r="F47" s="255"/>
      <c r="G47" s="256"/>
      <c r="H47" s="168" t="s">
        <v>35</v>
      </c>
      <c r="I47" s="53"/>
      <c r="J47" s="77" t="s">
        <v>19</v>
      </c>
      <c r="K47" s="114"/>
      <c r="L47" s="111"/>
      <c r="M47" s="151"/>
      <c r="N47" s="154"/>
      <c r="P47" s="5"/>
    </row>
    <row r="48" spans="1:16" s="2" customFormat="1" ht="12.75" customHeight="1">
      <c r="A48" s="245"/>
      <c r="B48" s="88"/>
      <c r="C48" s="114"/>
      <c r="D48" s="82"/>
      <c r="E48" s="16"/>
      <c r="F48" s="255"/>
      <c r="G48" s="256"/>
      <c r="H48" s="168" t="s">
        <v>36</v>
      </c>
      <c r="I48" s="53"/>
      <c r="J48" s="77"/>
      <c r="K48" s="114" t="s">
        <v>45</v>
      </c>
      <c r="L48" s="111" t="s">
        <v>127</v>
      </c>
      <c r="M48" s="151" t="s">
        <v>103</v>
      </c>
      <c r="N48" s="154"/>
      <c r="P48" s="5"/>
    </row>
    <row r="49" spans="1:16" s="2" customFormat="1" ht="12.75" customHeight="1">
      <c r="A49" s="245"/>
      <c r="B49" s="88"/>
      <c r="C49" s="114"/>
      <c r="D49" s="82"/>
      <c r="E49" s="16"/>
      <c r="F49" s="255"/>
      <c r="G49" s="256"/>
      <c r="H49" s="168" t="s">
        <v>152</v>
      </c>
      <c r="I49" s="53"/>
      <c r="J49" s="77"/>
      <c r="K49" s="114"/>
      <c r="L49" s="111"/>
      <c r="M49" s="151"/>
      <c r="N49" s="154"/>
      <c r="P49" s="5"/>
    </row>
    <row r="50" spans="1:16" s="2" customFormat="1" ht="12.75" customHeight="1">
      <c r="A50" s="245"/>
      <c r="B50" s="88"/>
      <c r="C50" s="114"/>
      <c r="D50" s="82"/>
      <c r="E50" s="16"/>
      <c r="F50" s="255"/>
      <c r="G50" s="256"/>
      <c r="H50" s="168" t="s">
        <v>153</v>
      </c>
      <c r="I50" s="53"/>
      <c r="J50" s="77"/>
      <c r="K50" s="114"/>
      <c r="L50" s="111"/>
      <c r="M50" s="151"/>
      <c r="N50" s="154"/>
      <c r="P50" s="5"/>
    </row>
    <row r="51" spans="1:16" s="2" customFormat="1" ht="12.75" customHeight="1">
      <c r="A51" s="245"/>
      <c r="B51" s="88"/>
      <c r="C51" s="114"/>
      <c r="D51" s="82"/>
      <c r="E51" s="16"/>
      <c r="F51" s="255"/>
      <c r="G51" s="256"/>
      <c r="H51" s="168" t="s">
        <v>41</v>
      </c>
      <c r="I51" s="53"/>
      <c r="J51" s="77"/>
      <c r="K51" s="114" t="s">
        <v>45</v>
      </c>
      <c r="L51" s="111" t="s">
        <v>103</v>
      </c>
      <c r="M51" s="151" t="s">
        <v>103</v>
      </c>
      <c r="N51" s="154"/>
      <c r="P51" s="5"/>
    </row>
    <row r="52" spans="1:16" s="2" customFormat="1" ht="12.75" customHeight="1">
      <c r="A52" s="245"/>
      <c r="B52" s="88"/>
      <c r="C52" s="114"/>
      <c r="D52" s="82"/>
      <c r="E52" s="16"/>
      <c r="F52" s="255"/>
      <c r="G52" s="256"/>
      <c r="H52" s="168" t="s">
        <v>37</v>
      </c>
      <c r="I52" s="53"/>
      <c r="J52" s="77" t="s">
        <v>45</v>
      </c>
      <c r="K52" s="114"/>
      <c r="L52" s="111"/>
      <c r="M52" s="151"/>
      <c r="N52" s="154"/>
      <c r="P52" s="5"/>
    </row>
    <row r="53" spans="1:16" s="2" customFormat="1" ht="12.75" customHeight="1">
      <c r="A53" s="245"/>
      <c r="B53" s="88"/>
      <c r="C53" s="114"/>
      <c r="D53" s="82"/>
      <c r="E53" s="16"/>
      <c r="F53" s="255"/>
      <c r="G53" s="256"/>
      <c r="H53" s="168" t="s">
        <v>38</v>
      </c>
      <c r="I53" s="53"/>
      <c r="J53" s="77" t="s">
        <v>62</v>
      </c>
      <c r="K53" s="114"/>
      <c r="L53" s="111"/>
      <c r="M53" s="151"/>
      <c r="N53" s="154"/>
      <c r="P53" s="5"/>
    </row>
    <row r="54" spans="1:16" s="2" customFormat="1" ht="12.75" customHeight="1">
      <c r="A54" s="245"/>
      <c r="B54" s="88"/>
      <c r="C54" s="114"/>
      <c r="D54" s="82"/>
      <c r="E54" s="16"/>
      <c r="F54" s="255"/>
      <c r="G54" s="256"/>
      <c r="H54" s="196"/>
      <c r="I54" s="196"/>
      <c r="J54" s="77"/>
      <c r="K54" s="114"/>
      <c r="L54" s="111"/>
      <c r="M54" s="151"/>
      <c r="N54" s="154"/>
      <c r="P54" s="5"/>
    </row>
    <row r="55" spans="1:16" s="2" customFormat="1" ht="12.75" customHeight="1">
      <c r="A55" s="246"/>
      <c r="B55" s="90"/>
      <c r="C55" s="115"/>
      <c r="D55" s="83"/>
      <c r="E55" s="16"/>
      <c r="F55" s="255"/>
      <c r="G55" s="256"/>
      <c r="H55" s="223" t="s">
        <v>71</v>
      </c>
      <c r="I55" s="223"/>
      <c r="J55" s="84"/>
      <c r="K55" s="113"/>
      <c r="L55" s="126"/>
      <c r="M55" s="149"/>
      <c r="N55" s="159"/>
      <c r="P55" s="5"/>
    </row>
    <row r="56" spans="1:16" s="2" customFormat="1" ht="12.75" customHeight="1">
      <c r="A56" s="247" t="s">
        <v>5</v>
      </c>
      <c r="B56" s="248"/>
      <c r="C56" s="249"/>
      <c r="D56" s="242" t="s">
        <v>44</v>
      </c>
      <c r="E56" s="16"/>
      <c r="F56" s="255"/>
      <c r="G56" s="256"/>
      <c r="H56" s="196"/>
      <c r="I56" s="196"/>
      <c r="J56" s="77"/>
      <c r="K56" s="114" t="s">
        <v>45</v>
      </c>
      <c r="L56" s="167" t="s">
        <v>103</v>
      </c>
      <c r="M56" s="151" t="s">
        <v>127</v>
      </c>
      <c r="N56" s="164" t="s">
        <v>156</v>
      </c>
      <c r="P56" s="5"/>
    </row>
    <row r="57" spans="1:16" s="2" customFormat="1" ht="12.75" customHeight="1">
      <c r="A57" s="250"/>
      <c r="B57" s="251"/>
      <c r="C57" s="252"/>
      <c r="D57" s="243"/>
      <c r="E57" s="16"/>
      <c r="F57" s="255"/>
      <c r="G57" s="256"/>
      <c r="H57" s="196"/>
      <c r="I57" s="196"/>
      <c r="J57" s="77" t="s">
        <v>45</v>
      </c>
      <c r="K57" s="114"/>
      <c r="L57" s="123"/>
      <c r="M57" s="151"/>
      <c r="N57" s="153"/>
      <c r="P57" s="5"/>
    </row>
    <row r="58" spans="1:16" s="2" customFormat="1" ht="12.75" customHeight="1">
      <c r="A58" s="244" t="s">
        <v>6</v>
      </c>
      <c r="B58" s="253" t="s">
        <v>47</v>
      </c>
      <c r="C58" s="254"/>
      <c r="D58" s="86"/>
      <c r="E58" s="16"/>
      <c r="F58" s="255"/>
      <c r="G58" s="256"/>
      <c r="H58" s="198"/>
      <c r="I58" s="198"/>
      <c r="J58" s="85" t="s">
        <v>46</v>
      </c>
      <c r="K58" s="119"/>
      <c r="L58" s="127"/>
      <c r="M58" s="160"/>
      <c r="N58" s="161"/>
      <c r="P58" s="5"/>
    </row>
    <row r="59" spans="1:16" s="2" customFormat="1" ht="12.75" customHeight="1">
      <c r="A59" s="245"/>
      <c r="B59" s="91" t="s">
        <v>130</v>
      </c>
      <c r="C59" s="114" t="s">
        <v>46</v>
      </c>
      <c r="D59" s="164" t="s">
        <v>128</v>
      </c>
      <c r="E59" s="16"/>
      <c r="F59" s="255"/>
      <c r="G59" s="256"/>
      <c r="H59" s="223" t="s">
        <v>73</v>
      </c>
      <c r="I59" s="223"/>
      <c r="J59" s="84"/>
      <c r="K59" s="113"/>
      <c r="L59" s="126"/>
      <c r="M59" s="149"/>
      <c r="N59" s="159"/>
      <c r="P59" s="5"/>
    </row>
    <row r="60" spans="1:16" s="2" customFormat="1" ht="12.75" customHeight="1">
      <c r="A60" s="245"/>
      <c r="B60" s="91" t="s">
        <v>131</v>
      </c>
      <c r="C60" s="114" t="s">
        <v>46</v>
      </c>
      <c r="D60" s="82"/>
      <c r="E60" s="16"/>
      <c r="F60" s="255"/>
      <c r="G60" s="256"/>
      <c r="H60" s="196"/>
      <c r="I60" s="196"/>
      <c r="J60" s="77"/>
      <c r="K60" s="114" t="s">
        <v>139</v>
      </c>
      <c r="L60" s="167" t="s">
        <v>157</v>
      </c>
      <c r="M60" s="151" t="s">
        <v>103</v>
      </c>
      <c r="N60" s="164" t="s">
        <v>156</v>
      </c>
      <c r="P60" s="5"/>
    </row>
    <row r="61" spans="1:16" s="2" customFormat="1" ht="12.75" customHeight="1">
      <c r="A61" s="245"/>
      <c r="B61" s="91"/>
      <c r="C61" s="116"/>
      <c r="D61" s="93"/>
      <c r="E61" s="16"/>
      <c r="F61" s="255"/>
      <c r="G61" s="256"/>
      <c r="H61" s="196"/>
      <c r="I61" s="196"/>
      <c r="J61" s="77" t="s">
        <v>45</v>
      </c>
      <c r="K61" s="114"/>
      <c r="L61" s="123"/>
      <c r="M61" s="151"/>
      <c r="N61" s="153"/>
      <c r="P61" s="5"/>
    </row>
    <row r="62" spans="1:16" s="2" customFormat="1" ht="12.75" customHeight="1">
      <c r="A62" s="245"/>
      <c r="B62" s="91"/>
      <c r="C62" s="116"/>
      <c r="D62" s="82"/>
      <c r="E62" s="16"/>
      <c r="F62" s="255"/>
      <c r="G62" s="256"/>
      <c r="H62" s="198"/>
      <c r="I62" s="198"/>
      <c r="J62" s="85" t="s">
        <v>46</v>
      </c>
      <c r="K62" s="119"/>
      <c r="L62" s="127"/>
      <c r="M62" s="160"/>
      <c r="N62" s="161"/>
      <c r="P62" s="5"/>
    </row>
    <row r="63" spans="1:16" s="2" customFormat="1" ht="12.75" customHeight="1">
      <c r="A63" s="245"/>
      <c r="B63" s="91"/>
      <c r="C63" s="116"/>
      <c r="D63" s="82"/>
      <c r="E63" s="16"/>
      <c r="F63" s="257" t="s">
        <v>96</v>
      </c>
      <c r="G63" s="258"/>
      <c r="H63" s="258"/>
      <c r="I63" s="258"/>
      <c r="J63" s="258"/>
      <c r="K63" s="259"/>
      <c r="L63" s="234" t="s">
        <v>44</v>
      </c>
      <c r="M63" s="215" t="s">
        <v>76</v>
      </c>
      <c r="N63" s="232" t="s">
        <v>44</v>
      </c>
      <c r="P63" s="5"/>
    </row>
    <row r="64" spans="1:15" s="2" customFormat="1" ht="12.75" customHeight="1">
      <c r="A64" s="245"/>
      <c r="B64" s="91"/>
      <c r="C64" s="116"/>
      <c r="D64" s="82"/>
      <c r="E64" s="16"/>
      <c r="F64" s="260"/>
      <c r="G64" s="261"/>
      <c r="H64" s="261"/>
      <c r="I64" s="261"/>
      <c r="J64" s="261"/>
      <c r="K64" s="262"/>
      <c r="L64" s="235"/>
      <c r="M64" s="216"/>
      <c r="N64" s="233"/>
      <c r="O64" s="5"/>
    </row>
    <row r="65" spans="1:14" s="2" customFormat="1" ht="12.75" customHeight="1">
      <c r="A65" s="246"/>
      <c r="B65" s="92"/>
      <c r="C65" s="117"/>
      <c r="D65" s="83"/>
      <c r="E65" s="16"/>
      <c r="F65" s="247" t="s">
        <v>97</v>
      </c>
      <c r="G65" s="248"/>
      <c r="H65" s="248"/>
      <c r="I65" s="248"/>
      <c r="J65" s="248"/>
      <c r="K65" s="249"/>
      <c r="L65" s="234" t="s">
        <v>103</v>
      </c>
      <c r="M65" s="217" t="s">
        <v>77</v>
      </c>
      <c r="N65" s="232" t="s">
        <v>103</v>
      </c>
    </row>
    <row r="66" spans="1:14" s="2" customFormat="1" ht="12.75" customHeight="1">
      <c r="A66" s="247" t="s">
        <v>58</v>
      </c>
      <c r="B66" s="248"/>
      <c r="C66" s="249"/>
      <c r="D66" s="395" t="s">
        <v>46</v>
      </c>
      <c r="E66" s="16"/>
      <c r="F66" s="280" t="s">
        <v>98</v>
      </c>
      <c r="G66" s="281"/>
      <c r="H66" s="281"/>
      <c r="I66" s="281"/>
      <c r="J66" s="281"/>
      <c r="K66" s="282"/>
      <c r="L66" s="235"/>
      <c r="M66" s="218"/>
      <c r="N66" s="233"/>
    </row>
    <row r="67" spans="1:15" s="2" customFormat="1" ht="12.75" customHeight="1">
      <c r="A67" s="250"/>
      <c r="B67" s="251"/>
      <c r="C67" s="252"/>
      <c r="D67" s="243"/>
      <c r="E67" s="16"/>
      <c r="F67" s="236" t="s">
        <v>125</v>
      </c>
      <c r="G67" s="237"/>
      <c r="H67" s="237"/>
      <c r="I67" s="237"/>
      <c r="J67" s="237"/>
      <c r="K67" s="238"/>
      <c r="L67" s="234" t="s">
        <v>128</v>
      </c>
      <c r="M67" s="219" t="s">
        <v>94</v>
      </c>
      <c r="N67" s="232" t="s">
        <v>128</v>
      </c>
      <c r="O67" s="4"/>
    </row>
    <row r="68" spans="1:16" s="2" customFormat="1" ht="12.75" customHeight="1">
      <c r="A68" s="202" t="s">
        <v>66</v>
      </c>
      <c r="B68" s="203"/>
      <c r="C68" s="204"/>
      <c r="D68" s="276" t="s">
        <v>133</v>
      </c>
      <c r="E68" s="16"/>
      <c r="F68" s="239" t="s">
        <v>99</v>
      </c>
      <c r="G68" s="240"/>
      <c r="H68" s="240"/>
      <c r="I68" s="240"/>
      <c r="J68" s="240"/>
      <c r="K68" s="241"/>
      <c r="L68" s="235"/>
      <c r="M68" s="220"/>
      <c r="N68" s="233"/>
      <c r="P68" s="9"/>
    </row>
    <row r="69" spans="1:14" s="2" customFormat="1" ht="12.75" customHeight="1">
      <c r="A69" s="205"/>
      <c r="B69" s="206"/>
      <c r="C69" s="207"/>
      <c r="D69" s="277"/>
      <c r="E69" s="16"/>
      <c r="F69" s="316" t="s">
        <v>132</v>
      </c>
      <c r="G69" s="317"/>
      <c r="H69" s="208" t="s">
        <v>48</v>
      </c>
      <c r="I69" s="209"/>
      <c r="J69" s="169"/>
      <c r="K69" s="120" t="s">
        <v>46</v>
      </c>
      <c r="L69" s="128"/>
      <c r="M69" s="226"/>
      <c r="N69" s="227"/>
    </row>
    <row r="70" spans="1:14" s="2" customFormat="1" ht="12.75" customHeight="1">
      <c r="A70" s="308" t="s">
        <v>70</v>
      </c>
      <c r="B70" s="309"/>
      <c r="C70" s="310"/>
      <c r="D70" s="278" t="s">
        <v>103</v>
      </c>
      <c r="E70" s="16"/>
      <c r="F70" s="316"/>
      <c r="G70" s="317"/>
      <c r="H70" s="208" t="s">
        <v>39</v>
      </c>
      <c r="I70" s="209"/>
      <c r="J70" s="34" t="s">
        <v>46</v>
      </c>
      <c r="K70" s="120"/>
      <c r="L70" s="171" t="s">
        <v>158</v>
      </c>
      <c r="M70" s="228"/>
      <c r="N70" s="229"/>
    </row>
    <row r="71" spans="1:14" s="2" customFormat="1" ht="12.75" customHeight="1">
      <c r="A71" s="308"/>
      <c r="B71" s="309"/>
      <c r="C71" s="310"/>
      <c r="D71" s="277"/>
      <c r="E71" s="16"/>
      <c r="F71" s="316"/>
      <c r="G71" s="317"/>
      <c r="H71" s="208" t="s">
        <v>40</v>
      </c>
      <c r="I71" s="209"/>
      <c r="J71" s="34" t="s">
        <v>46</v>
      </c>
      <c r="K71" s="120"/>
      <c r="L71" s="130"/>
      <c r="M71" s="228"/>
      <c r="N71" s="229"/>
    </row>
    <row r="72" spans="1:14" s="2" customFormat="1" ht="12.75" customHeight="1">
      <c r="A72" s="308" t="s">
        <v>75</v>
      </c>
      <c r="B72" s="309"/>
      <c r="C72" s="310"/>
      <c r="D72" s="278" t="s">
        <v>103</v>
      </c>
      <c r="E72" s="16"/>
      <c r="F72" s="318"/>
      <c r="G72" s="319"/>
      <c r="H72" s="210"/>
      <c r="I72" s="211"/>
      <c r="J72" s="170"/>
      <c r="K72" s="121"/>
      <c r="L72" s="131"/>
      <c r="M72" s="228"/>
      <c r="N72" s="229"/>
    </row>
    <row r="73" spans="1:15" s="2" customFormat="1" ht="12.75" customHeight="1">
      <c r="A73" s="311"/>
      <c r="B73" s="312"/>
      <c r="C73" s="313"/>
      <c r="D73" s="279"/>
      <c r="E73" s="16"/>
      <c r="F73" s="267" t="s">
        <v>69</v>
      </c>
      <c r="G73" s="268"/>
      <c r="H73" s="268"/>
      <c r="I73" s="268"/>
      <c r="J73" s="268"/>
      <c r="K73" s="269"/>
      <c r="L73" s="128"/>
      <c r="M73" s="228"/>
      <c r="N73" s="229"/>
      <c r="O73" s="8"/>
    </row>
    <row r="74" spans="1:14" s="2" customFormat="1" ht="12.75" customHeight="1">
      <c r="A74" s="304" t="s">
        <v>74</v>
      </c>
      <c r="B74" s="203"/>
      <c r="C74" s="204"/>
      <c r="D74" s="314" t="s">
        <v>46</v>
      </c>
      <c r="E74" s="16"/>
      <c r="F74" s="270"/>
      <c r="G74" s="271"/>
      <c r="H74" s="271"/>
      <c r="I74" s="271"/>
      <c r="J74" s="271"/>
      <c r="K74" s="272"/>
      <c r="L74" s="171" t="s">
        <v>46</v>
      </c>
      <c r="M74" s="228"/>
      <c r="N74" s="229"/>
    </row>
    <row r="75" spans="1:14" s="2" customFormat="1" ht="12.75" customHeight="1">
      <c r="A75" s="305"/>
      <c r="B75" s="306"/>
      <c r="C75" s="307"/>
      <c r="D75" s="315"/>
      <c r="E75" s="54"/>
      <c r="F75" s="273"/>
      <c r="G75" s="274"/>
      <c r="H75" s="274"/>
      <c r="I75" s="274"/>
      <c r="J75" s="274"/>
      <c r="K75" s="275"/>
      <c r="L75" s="132"/>
      <c r="M75" s="230"/>
      <c r="N75" s="231"/>
    </row>
    <row r="76" spans="1:14" s="2" customFormat="1" ht="21.75" customHeight="1">
      <c r="A76" s="199" t="s">
        <v>120</v>
      </c>
      <c r="B76" s="199"/>
      <c r="C76" s="200"/>
      <c r="D76" s="200"/>
      <c r="E76" s="201"/>
      <c r="F76" s="201"/>
      <c r="G76" s="201"/>
      <c r="H76" s="201"/>
      <c r="I76" s="145"/>
      <c r="J76" s="55"/>
      <c r="K76" s="29" t="s">
        <v>7</v>
      </c>
      <c r="L76" s="212"/>
      <c r="M76" s="213"/>
      <c r="N76" s="214"/>
    </row>
    <row r="77" spans="1:14" ht="13.5">
      <c r="A77" s="18"/>
      <c r="B77" s="18"/>
      <c r="C77" s="26"/>
      <c r="D77" s="26"/>
      <c r="F77" s="18"/>
      <c r="G77" s="18"/>
      <c r="H77" s="18"/>
      <c r="I77" s="7"/>
      <c r="K77" s="22"/>
      <c r="L77" s="22"/>
      <c r="M77" s="22"/>
      <c r="N77" s="22"/>
    </row>
    <row r="78" ht="13.5">
      <c r="D78" s="23"/>
    </row>
  </sheetData>
  <sheetProtection formatCells="0" formatColumns="0"/>
  <mergeCells count="75">
    <mergeCell ref="A76:H76"/>
    <mergeCell ref="L76:N76"/>
    <mergeCell ref="H71:I71"/>
    <mergeCell ref="A72:C73"/>
    <mergeCell ref="D72:D73"/>
    <mergeCell ref="H72:I72"/>
    <mergeCell ref="F73:K75"/>
    <mergeCell ref="A74:C75"/>
    <mergeCell ref="D74:D75"/>
    <mergeCell ref="N67:N68"/>
    <mergeCell ref="A68:C69"/>
    <mergeCell ref="D68:D69"/>
    <mergeCell ref="F68:K68"/>
    <mergeCell ref="F69:G72"/>
    <mergeCell ref="H69:I69"/>
    <mergeCell ref="M69:N75"/>
    <mergeCell ref="A70:C71"/>
    <mergeCell ref="D70:D71"/>
    <mergeCell ref="H70:I70"/>
    <mergeCell ref="F65:K65"/>
    <mergeCell ref="L65:L66"/>
    <mergeCell ref="M65:M66"/>
    <mergeCell ref="N65:N66"/>
    <mergeCell ref="A66:C67"/>
    <mergeCell ref="D66:D67"/>
    <mergeCell ref="F66:K66"/>
    <mergeCell ref="F67:K67"/>
    <mergeCell ref="L67:L68"/>
    <mergeCell ref="M67:M68"/>
    <mergeCell ref="H61:I61"/>
    <mergeCell ref="H62:I62"/>
    <mergeCell ref="F63:K64"/>
    <mergeCell ref="L63:L64"/>
    <mergeCell ref="M63:M64"/>
    <mergeCell ref="N63:N64"/>
    <mergeCell ref="A56:C57"/>
    <mergeCell ref="D56:D57"/>
    <mergeCell ref="H56:I56"/>
    <mergeCell ref="H57:I57"/>
    <mergeCell ref="A45:A55"/>
    <mergeCell ref="A58:A65"/>
    <mergeCell ref="B58:C58"/>
    <mergeCell ref="H58:I58"/>
    <mergeCell ref="H59:I59"/>
    <mergeCell ref="H60:I60"/>
    <mergeCell ref="A30:A44"/>
    <mergeCell ref="H24:I24"/>
    <mergeCell ref="H25:I25"/>
    <mergeCell ref="H26:I26"/>
    <mergeCell ref="H27:I27"/>
    <mergeCell ref="H28:I28"/>
    <mergeCell ref="F29:G62"/>
    <mergeCell ref="H29:I29"/>
    <mergeCell ref="H54:I54"/>
    <mergeCell ref="H55:I55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8:I8"/>
    <mergeCell ref="E2:F2"/>
    <mergeCell ref="A3:L3"/>
    <mergeCell ref="L4:N4"/>
    <mergeCell ref="A5:A7"/>
    <mergeCell ref="B5:C7"/>
    <mergeCell ref="D5:D7"/>
    <mergeCell ref="F5:L6"/>
    <mergeCell ref="M6:N6"/>
    <mergeCell ref="F7:G7"/>
    <mergeCell ref="H7:K7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</dataValidations>
  <printOptions horizontalCentered="1" verticalCentered="1"/>
  <pageMargins left="0.3937007874015748" right="0.1968503937007874" top="0.3937007874015748" bottom="0" header="0.3937007874015748" footer="0.1968503937007874"/>
  <pageSetup horizontalDpi="1200" verticalDpi="12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20" customWidth="1"/>
    <col min="3" max="3" width="11.875" style="20" customWidth="1"/>
    <col min="4" max="4" width="15.625" style="20" customWidth="1"/>
    <col min="5" max="5" width="17.125" style="20" customWidth="1"/>
    <col min="6" max="6" width="12.375" style="21" customWidth="1"/>
    <col min="7" max="7" width="10.75390625" style="21" customWidth="1"/>
    <col min="8" max="8" width="10.125" style="21" customWidth="1"/>
    <col min="9" max="9" width="5.00390625" style="21" customWidth="1"/>
    <col min="10" max="16384" width="9.00390625" style="20" customWidth="1"/>
  </cols>
  <sheetData>
    <row r="1" spans="1:9" s="19" customFormat="1" ht="16.5" customHeight="1">
      <c r="A1" s="41" t="s">
        <v>159</v>
      </c>
      <c r="B1" s="41"/>
      <c r="C1" s="41"/>
      <c r="D1" s="41"/>
      <c r="E1" s="41"/>
      <c r="F1" s="42"/>
      <c r="G1" s="42"/>
      <c r="H1" s="375" t="str">
        <f>IF(('①積算内訳様式（単年度）'!I2)="○","提出不要","提出必須")</f>
        <v>提出必須</v>
      </c>
      <c r="I1" s="375"/>
    </row>
    <row r="2" spans="1:9" ht="16.5" customHeight="1">
      <c r="A2" s="53" t="s">
        <v>50</v>
      </c>
      <c r="B2" s="44"/>
      <c r="C2" s="44"/>
      <c r="D2" s="44"/>
      <c r="E2" s="44"/>
      <c r="F2" s="45"/>
      <c r="G2" s="45"/>
      <c r="H2" s="375"/>
      <c r="I2" s="375"/>
    </row>
    <row r="3" spans="1:9" ht="9" customHeight="1">
      <c r="A3" s="43"/>
      <c r="B3" s="44"/>
      <c r="C3" s="44"/>
      <c r="D3" s="44"/>
      <c r="E3" s="44"/>
      <c r="F3" s="45"/>
      <c r="G3" s="45"/>
      <c r="H3" s="64"/>
      <c r="I3" s="64"/>
    </row>
    <row r="4" spans="1:9" ht="20.25" customHeight="1">
      <c r="A4" s="388" t="s">
        <v>59</v>
      </c>
      <c r="B4" s="389"/>
      <c r="C4" s="390"/>
      <c r="D4" s="391"/>
      <c r="E4" s="392"/>
      <c r="F4" s="45"/>
      <c r="G4" s="45"/>
      <c r="H4" s="64"/>
      <c r="I4" s="64"/>
    </row>
    <row r="5" spans="1:9" ht="9" customHeight="1">
      <c r="A5" s="43"/>
      <c r="B5" s="44"/>
      <c r="C5" s="44"/>
      <c r="D5" s="44"/>
      <c r="E5" s="44"/>
      <c r="F5" s="45"/>
      <c r="G5" s="45"/>
      <c r="H5" s="47"/>
      <c r="I5" s="47"/>
    </row>
    <row r="6" spans="1:9" s="48" customFormat="1" ht="18.75" customHeight="1">
      <c r="A6" s="178" t="s">
        <v>60</v>
      </c>
      <c r="B6" s="323" t="s">
        <v>164</v>
      </c>
      <c r="C6" s="323"/>
      <c r="D6" s="323"/>
      <c r="E6" s="323"/>
      <c r="F6" s="323"/>
      <c r="G6" s="323"/>
      <c r="H6" s="323"/>
      <c r="I6" s="323"/>
    </row>
    <row r="7" spans="1:9" s="49" customFormat="1" ht="24" customHeight="1">
      <c r="A7" s="341" t="s">
        <v>78</v>
      </c>
      <c r="B7" s="342"/>
      <c r="C7" s="327" t="s">
        <v>163</v>
      </c>
      <c r="D7" s="352"/>
      <c r="E7" s="352"/>
      <c r="F7" s="353"/>
      <c r="G7" s="393">
        <f>+'①積算内訳様式（単年度）'!L63</f>
        <v>0</v>
      </c>
      <c r="H7" s="394"/>
      <c r="I7" s="135" t="s">
        <v>54</v>
      </c>
    </row>
    <row r="8" spans="1:11" s="48" customFormat="1" ht="24" customHeight="1">
      <c r="A8" s="341" t="s">
        <v>79</v>
      </c>
      <c r="B8" s="342"/>
      <c r="C8" s="324" t="s">
        <v>160</v>
      </c>
      <c r="D8" s="325"/>
      <c r="E8" s="325"/>
      <c r="F8" s="326"/>
      <c r="G8" s="330"/>
      <c r="H8" s="331"/>
      <c r="I8" s="135" t="s">
        <v>54</v>
      </c>
      <c r="J8" s="56"/>
      <c r="K8" s="56"/>
    </row>
    <row r="9" spans="1:11" s="48" customFormat="1" ht="24" customHeight="1">
      <c r="A9" s="341" t="s">
        <v>80</v>
      </c>
      <c r="B9" s="342"/>
      <c r="C9" s="327" t="s">
        <v>161</v>
      </c>
      <c r="D9" s="328"/>
      <c r="E9" s="328"/>
      <c r="F9" s="329"/>
      <c r="G9" s="330">
        <f>G7-G10-G8</f>
        <v>0</v>
      </c>
      <c r="H9" s="331"/>
      <c r="I9" s="135" t="s">
        <v>54</v>
      </c>
      <c r="J9" s="56"/>
      <c r="K9" s="56"/>
    </row>
    <row r="10" spans="1:11" s="48" customFormat="1" ht="24" customHeight="1">
      <c r="A10" s="345" t="s">
        <v>81</v>
      </c>
      <c r="B10" s="346"/>
      <c r="C10" s="347" t="s">
        <v>162</v>
      </c>
      <c r="D10" s="348"/>
      <c r="E10" s="348"/>
      <c r="F10" s="349"/>
      <c r="G10" s="343">
        <f>+'①積算内訳様式（単年度）'!N63</f>
        <v>0</v>
      </c>
      <c r="H10" s="344"/>
      <c r="I10" s="162" t="s">
        <v>54</v>
      </c>
      <c r="J10" s="56"/>
      <c r="K10" s="56"/>
    </row>
    <row r="11" spans="1:11" s="48" customFormat="1" ht="9" customHeight="1">
      <c r="A11" s="71"/>
      <c r="B11" s="60"/>
      <c r="C11" s="60"/>
      <c r="D11" s="60"/>
      <c r="E11" s="62"/>
      <c r="F11" s="63"/>
      <c r="G11" s="63"/>
      <c r="H11" s="62"/>
      <c r="I11" s="62"/>
      <c r="J11" s="56"/>
      <c r="K11" s="56"/>
    </row>
    <row r="12" spans="1:9" s="7" customFormat="1" ht="18.75" customHeight="1">
      <c r="A12" s="179" t="s">
        <v>67</v>
      </c>
      <c r="B12" s="180" t="s">
        <v>165</v>
      </c>
      <c r="C12" s="180"/>
      <c r="D12" s="180"/>
      <c r="E12" s="181"/>
      <c r="F12" s="182"/>
      <c r="G12" s="61"/>
      <c r="H12" s="61"/>
      <c r="I12" s="61"/>
    </row>
    <row r="13" spans="1:9" s="50" customFormat="1" ht="24.75" customHeight="1">
      <c r="A13" s="386" t="s">
        <v>51</v>
      </c>
      <c r="B13" s="387"/>
      <c r="C13" s="183"/>
      <c r="D13" s="183" t="s">
        <v>52</v>
      </c>
      <c r="E13" s="183"/>
      <c r="F13" s="184" t="s">
        <v>65</v>
      </c>
      <c r="G13" s="185" t="s">
        <v>166</v>
      </c>
      <c r="H13" s="350" t="s">
        <v>64</v>
      </c>
      <c r="I13" s="351"/>
    </row>
    <row r="14" spans="1:9" s="7" customFormat="1" ht="12">
      <c r="A14" s="338" t="s">
        <v>113</v>
      </c>
      <c r="B14" s="338" t="s">
        <v>10</v>
      </c>
      <c r="C14" s="74"/>
      <c r="D14" s="95"/>
      <c r="E14" s="95"/>
      <c r="F14" s="100"/>
      <c r="G14" s="65"/>
      <c r="H14" s="101"/>
      <c r="I14" s="30" t="s">
        <v>49</v>
      </c>
    </row>
    <row r="15" spans="1:9" s="7" customFormat="1" ht="12">
      <c r="A15" s="339"/>
      <c r="B15" s="339"/>
      <c r="C15" s="69"/>
      <c r="D15" s="96"/>
      <c r="E15" s="97"/>
      <c r="F15" s="79"/>
      <c r="G15" s="66"/>
      <c r="H15" s="102">
        <f>ROUNDDOWN(SUMIF(G14:G27,"Ａ１",F14:F27)/1000,0)+ROUNDDOWN(SUMIF(G14:G27,"Ａ２",F14:F27)/1000,0)+ROUNDDOWN(SUMIF(G14:G27,"Ａ３",F14:F27)/1000,0)</f>
        <v>0</v>
      </c>
      <c r="I15" s="31" t="s">
        <v>54</v>
      </c>
    </row>
    <row r="16" spans="1:9" s="7" customFormat="1" ht="12">
      <c r="A16" s="339"/>
      <c r="B16" s="339"/>
      <c r="C16" s="70"/>
      <c r="D16" s="98"/>
      <c r="E16" s="98"/>
      <c r="F16" s="79"/>
      <c r="G16" s="66"/>
      <c r="H16" s="101"/>
      <c r="I16" s="31"/>
    </row>
    <row r="17" spans="1:9" s="7" customFormat="1" ht="12">
      <c r="A17" s="339"/>
      <c r="B17" s="339"/>
      <c r="C17" s="70"/>
      <c r="D17" s="98"/>
      <c r="E17" s="98"/>
      <c r="F17" s="79"/>
      <c r="G17" s="66"/>
      <c r="H17" s="101"/>
      <c r="I17" s="31"/>
    </row>
    <row r="18" spans="1:9" s="7" customFormat="1" ht="12">
      <c r="A18" s="339"/>
      <c r="B18" s="339"/>
      <c r="C18" s="70"/>
      <c r="D18" s="98"/>
      <c r="E18" s="98"/>
      <c r="F18" s="79"/>
      <c r="G18" s="66"/>
      <c r="H18" s="101"/>
      <c r="I18" s="31"/>
    </row>
    <row r="19" spans="1:9" s="7" customFormat="1" ht="12">
      <c r="A19" s="339"/>
      <c r="B19" s="339"/>
      <c r="C19" s="70"/>
      <c r="D19" s="98"/>
      <c r="E19" s="98"/>
      <c r="F19" s="79"/>
      <c r="G19" s="66"/>
      <c r="H19" s="101"/>
      <c r="I19" s="31"/>
    </row>
    <row r="20" spans="1:9" s="7" customFormat="1" ht="12">
      <c r="A20" s="339"/>
      <c r="B20" s="339"/>
      <c r="C20" s="70"/>
      <c r="D20" s="98"/>
      <c r="E20" s="98"/>
      <c r="F20" s="146"/>
      <c r="G20" s="66"/>
      <c r="H20" s="101"/>
      <c r="I20" s="31"/>
    </row>
    <row r="21" spans="1:9" s="7" customFormat="1" ht="12">
      <c r="A21" s="339"/>
      <c r="B21" s="339"/>
      <c r="C21" s="70"/>
      <c r="D21" s="98"/>
      <c r="E21" s="98"/>
      <c r="F21" s="79"/>
      <c r="G21" s="66"/>
      <c r="H21" s="101"/>
      <c r="I21" s="31"/>
    </row>
    <row r="22" spans="1:9" s="7" customFormat="1" ht="12">
      <c r="A22" s="339"/>
      <c r="B22" s="339"/>
      <c r="C22" s="70"/>
      <c r="D22" s="98"/>
      <c r="E22" s="98"/>
      <c r="F22" s="79"/>
      <c r="G22" s="66"/>
      <c r="H22" s="101"/>
      <c r="I22" s="31"/>
    </row>
    <row r="23" spans="1:9" s="7" customFormat="1" ht="12">
      <c r="A23" s="339"/>
      <c r="B23" s="339"/>
      <c r="C23" s="70"/>
      <c r="D23" s="98"/>
      <c r="E23" s="98"/>
      <c r="F23" s="79"/>
      <c r="G23" s="66"/>
      <c r="H23" s="101"/>
      <c r="I23" s="31"/>
    </row>
    <row r="24" spans="1:9" s="7" customFormat="1" ht="12">
      <c r="A24" s="339"/>
      <c r="B24" s="339"/>
      <c r="C24" s="70"/>
      <c r="D24" s="98"/>
      <c r="E24" s="98"/>
      <c r="F24" s="79"/>
      <c r="G24" s="66"/>
      <c r="H24" s="101"/>
      <c r="I24" s="31"/>
    </row>
    <row r="25" spans="1:9" s="7" customFormat="1" ht="12">
      <c r="A25" s="339"/>
      <c r="B25" s="339"/>
      <c r="C25" s="70"/>
      <c r="D25" s="98"/>
      <c r="E25" s="98"/>
      <c r="F25" s="79"/>
      <c r="G25" s="66"/>
      <c r="H25" s="101"/>
      <c r="I25" s="31"/>
    </row>
    <row r="26" spans="1:9" s="7" customFormat="1" ht="12">
      <c r="A26" s="339"/>
      <c r="B26" s="339"/>
      <c r="C26" s="70"/>
      <c r="D26" s="98"/>
      <c r="E26" s="98"/>
      <c r="F26" s="79"/>
      <c r="G26" s="66"/>
      <c r="H26" s="101"/>
      <c r="I26" s="31"/>
    </row>
    <row r="27" spans="1:9" s="7" customFormat="1" ht="12">
      <c r="A27" s="339"/>
      <c r="B27" s="340"/>
      <c r="C27" s="75"/>
      <c r="D27" s="99"/>
      <c r="E27" s="99"/>
      <c r="F27" s="94"/>
      <c r="G27" s="67"/>
      <c r="H27" s="103"/>
      <c r="I27" s="31"/>
    </row>
    <row r="28" spans="1:9" s="7" customFormat="1" ht="12" customHeight="1">
      <c r="A28" s="339"/>
      <c r="B28" s="339" t="s">
        <v>13</v>
      </c>
      <c r="C28" s="70" t="s">
        <v>68</v>
      </c>
      <c r="D28" s="98"/>
      <c r="E28" s="98"/>
      <c r="F28" s="79"/>
      <c r="G28" s="65"/>
      <c r="H28" s="101"/>
      <c r="I28" s="33"/>
    </row>
    <row r="29" spans="1:9" s="7" customFormat="1" ht="12" customHeight="1">
      <c r="A29" s="339"/>
      <c r="B29" s="339"/>
      <c r="C29" s="69" t="s">
        <v>180</v>
      </c>
      <c r="D29" s="96"/>
      <c r="E29" s="186" t="s">
        <v>46</v>
      </c>
      <c r="F29" s="78" t="s">
        <v>171</v>
      </c>
      <c r="G29" s="66" t="s">
        <v>112</v>
      </c>
      <c r="H29" s="102" t="s">
        <v>57</v>
      </c>
      <c r="I29" s="31" t="s">
        <v>54</v>
      </c>
    </row>
    <row r="30" spans="1:9" s="7" customFormat="1" ht="12" customHeight="1">
      <c r="A30" s="339"/>
      <c r="B30" s="339"/>
      <c r="C30" s="70" t="s">
        <v>181</v>
      </c>
      <c r="D30" s="98"/>
      <c r="E30" s="187" t="s">
        <v>62</v>
      </c>
      <c r="F30" s="79" t="s">
        <v>170</v>
      </c>
      <c r="G30" s="66" t="s">
        <v>112</v>
      </c>
      <c r="H30" s="101"/>
      <c r="I30" s="31"/>
    </row>
    <row r="31" spans="1:9" s="7" customFormat="1" ht="12">
      <c r="A31" s="339"/>
      <c r="B31" s="339"/>
      <c r="C31" s="70"/>
      <c r="D31" s="98"/>
      <c r="E31" s="98"/>
      <c r="F31" s="79"/>
      <c r="G31" s="66"/>
      <c r="H31" s="101"/>
      <c r="I31" s="31"/>
    </row>
    <row r="32" spans="1:9" s="7" customFormat="1" ht="12">
      <c r="A32" s="339"/>
      <c r="B32" s="339"/>
      <c r="C32" s="70"/>
      <c r="D32" s="98"/>
      <c r="E32" s="98"/>
      <c r="F32" s="79"/>
      <c r="G32" s="66"/>
      <c r="H32" s="101"/>
      <c r="I32" s="31"/>
    </row>
    <row r="33" spans="1:9" s="7" customFormat="1" ht="12">
      <c r="A33" s="339"/>
      <c r="B33" s="339"/>
      <c r="C33" s="70"/>
      <c r="D33" s="98"/>
      <c r="E33" s="98"/>
      <c r="F33" s="79"/>
      <c r="G33" s="66"/>
      <c r="H33" s="101"/>
      <c r="I33" s="31"/>
    </row>
    <row r="34" spans="1:9" s="7" customFormat="1" ht="12">
      <c r="A34" s="339"/>
      <c r="B34" s="339"/>
      <c r="C34" s="70"/>
      <c r="D34" s="98"/>
      <c r="E34" s="98"/>
      <c r="F34" s="79"/>
      <c r="G34" s="66"/>
      <c r="H34" s="101"/>
      <c r="I34" s="31"/>
    </row>
    <row r="35" spans="1:9" s="7" customFormat="1" ht="12">
      <c r="A35" s="339"/>
      <c r="B35" s="339"/>
      <c r="C35" s="70"/>
      <c r="D35" s="98"/>
      <c r="E35" s="98"/>
      <c r="F35" s="79"/>
      <c r="G35" s="66"/>
      <c r="H35" s="101"/>
      <c r="I35" s="31"/>
    </row>
    <row r="36" spans="1:9" s="7" customFormat="1" ht="12">
      <c r="A36" s="339"/>
      <c r="B36" s="339"/>
      <c r="C36" s="70"/>
      <c r="D36" s="98"/>
      <c r="E36" s="98"/>
      <c r="F36" s="79"/>
      <c r="G36" s="66"/>
      <c r="H36" s="101"/>
      <c r="I36" s="31"/>
    </row>
    <row r="37" spans="1:9" s="7" customFormat="1" ht="12">
      <c r="A37" s="339"/>
      <c r="B37" s="339"/>
      <c r="C37" s="70"/>
      <c r="D37" s="98"/>
      <c r="E37" s="98"/>
      <c r="F37" s="79"/>
      <c r="G37" s="66"/>
      <c r="H37" s="101"/>
      <c r="I37" s="31"/>
    </row>
    <row r="38" spans="1:9" s="7" customFormat="1" ht="12">
      <c r="A38" s="339"/>
      <c r="B38" s="339"/>
      <c r="C38" s="70"/>
      <c r="D38" s="98"/>
      <c r="E38" s="98"/>
      <c r="F38" s="79"/>
      <c r="G38" s="66"/>
      <c r="H38" s="101"/>
      <c r="I38" s="31"/>
    </row>
    <row r="39" spans="1:9" s="7" customFormat="1" ht="12">
      <c r="A39" s="339"/>
      <c r="B39" s="339"/>
      <c r="C39" s="70"/>
      <c r="D39" s="98"/>
      <c r="E39" s="98"/>
      <c r="F39" s="79"/>
      <c r="G39" s="66"/>
      <c r="H39" s="101"/>
      <c r="I39" s="31"/>
    </row>
    <row r="40" spans="1:9" s="7" customFormat="1" ht="12">
      <c r="A40" s="339"/>
      <c r="B40" s="340"/>
      <c r="C40" s="76"/>
      <c r="D40" s="99"/>
      <c r="E40" s="99"/>
      <c r="F40" s="94"/>
      <c r="G40" s="67"/>
      <c r="H40" s="103"/>
      <c r="I40" s="31"/>
    </row>
    <row r="41" spans="1:9" s="7" customFormat="1" ht="12" customHeight="1">
      <c r="A41" s="339"/>
      <c r="B41" s="339" t="s">
        <v>91</v>
      </c>
      <c r="C41" s="396" t="s">
        <v>27</v>
      </c>
      <c r="D41" s="397"/>
      <c r="E41" s="98"/>
      <c r="F41" s="79"/>
      <c r="G41" s="65"/>
      <c r="H41" s="101"/>
      <c r="I41" s="33"/>
    </row>
    <row r="42" spans="1:9" s="7" customFormat="1" ht="12" customHeight="1">
      <c r="A42" s="339"/>
      <c r="B42" s="339"/>
      <c r="C42" s="398" t="s">
        <v>61</v>
      </c>
      <c r="D42" s="399"/>
      <c r="E42" s="187" t="s">
        <v>62</v>
      </c>
      <c r="F42" s="78" t="s">
        <v>46</v>
      </c>
      <c r="G42" s="66" t="s">
        <v>172</v>
      </c>
      <c r="H42" s="102" t="s">
        <v>57</v>
      </c>
      <c r="I42" s="51" t="s">
        <v>54</v>
      </c>
    </row>
    <row r="43" spans="1:9" s="7" customFormat="1" ht="12" customHeight="1">
      <c r="A43" s="339"/>
      <c r="B43" s="339"/>
      <c r="C43" s="398" t="s">
        <v>29</v>
      </c>
      <c r="D43" s="399"/>
      <c r="E43" s="98"/>
      <c r="F43" s="79"/>
      <c r="G43" s="66"/>
      <c r="H43" s="101"/>
      <c r="I43" s="31"/>
    </row>
    <row r="44" spans="1:9" s="7" customFormat="1" ht="12" customHeight="1">
      <c r="A44" s="339"/>
      <c r="B44" s="339"/>
      <c r="C44" s="398" t="s">
        <v>61</v>
      </c>
      <c r="D44" s="399"/>
      <c r="E44" s="187" t="s">
        <v>62</v>
      </c>
      <c r="F44" s="78" t="s">
        <v>46</v>
      </c>
      <c r="G44" s="66" t="s">
        <v>111</v>
      </c>
      <c r="H44" s="101"/>
      <c r="I44" s="31"/>
    </row>
    <row r="45" spans="1:9" s="7" customFormat="1" ht="12" customHeight="1">
      <c r="A45" s="339"/>
      <c r="B45" s="339"/>
      <c r="C45" s="398" t="s">
        <v>63</v>
      </c>
      <c r="D45" s="399"/>
      <c r="E45" s="187" t="s">
        <v>62</v>
      </c>
      <c r="F45" s="79"/>
      <c r="G45" s="66"/>
      <c r="H45" s="101"/>
      <c r="I45" s="31"/>
    </row>
    <row r="46" spans="1:9" s="7" customFormat="1" ht="12">
      <c r="A46" s="339"/>
      <c r="B46" s="339"/>
      <c r="C46" s="70"/>
      <c r="D46" s="98"/>
      <c r="E46" s="98"/>
      <c r="F46" s="79"/>
      <c r="G46" s="66"/>
      <c r="H46" s="101"/>
      <c r="I46" s="31"/>
    </row>
    <row r="47" spans="1:9" s="7" customFormat="1" ht="12">
      <c r="A47" s="339"/>
      <c r="B47" s="339"/>
      <c r="C47" s="70"/>
      <c r="D47" s="98"/>
      <c r="E47" s="98"/>
      <c r="F47" s="79"/>
      <c r="G47" s="66"/>
      <c r="H47" s="101"/>
      <c r="I47" s="31"/>
    </row>
    <row r="48" spans="1:9" s="7" customFormat="1" ht="12">
      <c r="A48" s="339"/>
      <c r="B48" s="339"/>
      <c r="C48" s="70"/>
      <c r="D48" s="98"/>
      <c r="E48" s="98"/>
      <c r="F48" s="79"/>
      <c r="G48" s="66"/>
      <c r="H48" s="101"/>
      <c r="I48" s="31"/>
    </row>
    <row r="49" spans="1:9" s="7" customFormat="1" ht="12">
      <c r="A49" s="339"/>
      <c r="B49" s="339"/>
      <c r="C49" s="70"/>
      <c r="D49" s="98"/>
      <c r="E49" s="98"/>
      <c r="F49" s="79"/>
      <c r="G49" s="66"/>
      <c r="H49" s="101"/>
      <c r="I49" s="31"/>
    </row>
    <row r="50" spans="1:9" s="7" customFormat="1" ht="12">
      <c r="A50" s="339"/>
      <c r="B50" s="339"/>
      <c r="C50" s="70"/>
      <c r="D50" s="98"/>
      <c r="E50" s="98"/>
      <c r="F50" s="79"/>
      <c r="G50" s="66"/>
      <c r="H50" s="101"/>
      <c r="I50" s="31"/>
    </row>
    <row r="51" spans="1:9" s="7" customFormat="1" ht="12">
      <c r="A51" s="339"/>
      <c r="B51" s="339"/>
      <c r="C51" s="70"/>
      <c r="D51" s="98"/>
      <c r="E51" s="98"/>
      <c r="F51" s="79"/>
      <c r="G51" s="66"/>
      <c r="H51" s="101"/>
      <c r="I51" s="31"/>
    </row>
    <row r="52" spans="1:9" s="7" customFormat="1" ht="12">
      <c r="A52" s="339"/>
      <c r="B52" s="340"/>
      <c r="C52" s="70"/>
      <c r="D52" s="98"/>
      <c r="E52" s="99"/>
      <c r="F52" s="94"/>
      <c r="G52" s="67"/>
      <c r="H52" s="103"/>
      <c r="I52" s="32"/>
    </row>
    <row r="53" spans="1:9" s="7" customFormat="1" ht="18" customHeight="1">
      <c r="A53" s="339"/>
      <c r="B53" s="236" t="s">
        <v>53</v>
      </c>
      <c r="C53" s="237"/>
      <c r="D53" s="237"/>
      <c r="E53" s="376"/>
      <c r="F53" s="68" t="s">
        <v>82</v>
      </c>
      <c r="G53" s="188" t="s">
        <v>173</v>
      </c>
      <c r="H53" s="383" t="s">
        <v>174</v>
      </c>
      <c r="I53" s="320" t="s">
        <v>54</v>
      </c>
    </row>
    <row r="54" spans="1:9" s="7" customFormat="1" ht="18" customHeight="1">
      <c r="A54" s="339"/>
      <c r="B54" s="377"/>
      <c r="C54" s="378"/>
      <c r="D54" s="378"/>
      <c r="E54" s="379"/>
      <c r="F54" s="138" t="s">
        <v>83</v>
      </c>
      <c r="G54" s="189" t="s">
        <v>176</v>
      </c>
      <c r="H54" s="384"/>
      <c r="I54" s="321"/>
    </row>
    <row r="55" spans="1:9" s="7" customFormat="1" ht="18" customHeight="1">
      <c r="A55" s="340"/>
      <c r="B55" s="380"/>
      <c r="C55" s="381"/>
      <c r="D55" s="381"/>
      <c r="E55" s="382"/>
      <c r="F55" s="163" t="s">
        <v>84</v>
      </c>
      <c r="G55" s="190" t="s">
        <v>57</v>
      </c>
      <c r="H55" s="385"/>
      <c r="I55" s="322"/>
    </row>
    <row r="56" spans="1:9" s="7" customFormat="1" ht="18" customHeight="1">
      <c r="A56" s="354" t="s">
        <v>167</v>
      </c>
      <c r="B56" s="355"/>
      <c r="C56" s="355"/>
      <c r="D56" s="355"/>
      <c r="E56" s="356"/>
      <c r="F56" s="68" t="s">
        <v>85</v>
      </c>
      <c r="G56" s="191" t="s">
        <v>44</v>
      </c>
      <c r="H56" s="369" t="s">
        <v>44</v>
      </c>
      <c r="I56" s="320" t="s">
        <v>54</v>
      </c>
    </row>
    <row r="57" spans="1:9" s="7" customFormat="1" ht="18" customHeight="1">
      <c r="A57" s="357"/>
      <c r="B57" s="358"/>
      <c r="C57" s="358"/>
      <c r="D57" s="358"/>
      <c r="E57" s="359"/>
      <c r="F57" s="138" t="s">
        <v>86</v>
      </c>
      <c r="G57" s="192" t="s">
        <v>175</v>
      </c>
      <c r="H57" s="370"/>
      <c r="I57" s="321"/>
    </row>
    <row r="58" spans="1:9" s="7" customFormat="1" ht="18" customHeight="1">
      <c r="A58" s="360"/>
      <c r="B58" s="361"/>
      <c r="C58" s="361"/>
      <c r="D58" s="361"/>
      <c r="E58" s="362"/>
      <c r="F58" s="59" t="s">
        <v>87</v>
      </c>
      <c r="G58" s="190" t="s">
        <v>179</v>
      </c>
      <c r="H58" s="371"/>
      <c r="I58" s="322"/>
    </row>
    <row r="59" spans="1:9" s="7" customFormat="1" ht="21" customHeight="1">
      <c r="A59" s="332" t="s">
        <v>168</v>
      </c>
      <c r="B59" s="333"/>
      <c r="C59" s="333"/>
      <c r="D59" s="333"/>
      <c r="E59" s="333"/>
      <c r="F59" s="68" t="s">
        <v>88</v>
      </c>
      <c r="G59" s="193" t="s">
        <v>57</v>
      </c>
      <c r="H59" s="372" t="s">
        <v>176</v>
      </c>
      <c r="I59" s="320" t="s">
        <v>54</v>
      </c>
    </row>
    <row r="60" spans="1:9" s="7" customFormat="1" ht="21" customHeight="1">
      <c r="A60" s="334"/>
      <c r="B60" s="335"/>
      <c r="C60" s="335"/>
      <c r="D60" s="335"/>
      <c r="E60" s="335"/>
      <c r="F60" s="138" t="s">
        <v>89</v>
      </c>
      <c r="G60" s="194" t="s">
        <v>177</v>
      </c>
      <c r="H60" s="373"/>
      <c r="I60" s="321"/>
    </row>
    <row r="61" spans="1:9" s="7" customFormat="1" ht="21" customHeight="1">
      <c r="A61" s="336"/>
      <c r="B61" s="337"/>
      <c r="C61" s="337"/>
      <c r="D61" s="337"/>
      <c r="E61" s="337"/>
      <c r="F61" s="163" t="s">
        <v>77</v>
      </c>
      <c r="G61" s="190" t="s">
        <v>178</v>
      </c>
      <c r="H61" s="374"/>
      <c r="I61" s="322"/>
    </row>
    <row r="62" spans="1:9" s="7" customFormat="1" ht="21" customHeight="1">
      <c r="A62" s="363" t="s">
        <v>169</v>
      </c>
      <c r="B62" s="364"/>
      <c r="C62" s="364"/>
      <c r="D62" s="364"/>
      <c r="E62" s="364"/>
      <c r="F62" s="68" t="s">
        <v>92</v>
      </c>
      <c r="G62" s="191" t="s">
        <v>103</v>
      </c>
      <c r="H62" s="369" t="s">
        <v>44</v>
      </c>
      <c r="I62" s="320" t="s">
        <v>54</v>
      </c>
    </row>
    <row r="63" spans="1:9" s="7" customFormat="1" ht="21" customHeight="1">
      <c r="A63" s="365"/>
      <c r="B63" s="366"/>
      <c r="C63" s="366"/>
      <c r="D63" s="366"/>
      <c r="E63" s="366"/>
      <c r="F63" s="138" t="s">
        <v>93</v>
      </c>
      <c r="G63" s="192" t="s">
        <v>175</v>
      </c>
      <c r="H63" s="370"/>
      <c r="I63" s="321"/>
    </row>
    <row r="64" spans="1:9" s="7" customFormat="1" ht="21" customHeight="1">
      <c r="A64" s="367"/>
      <c r="B64" s="368"/>
      <c r="C64" s="368"/>
      <c r="D64" s="368"/>
      <c r="E64" s="368"/>
      <c r="F64" s="163" t="s">
        <v>94</v>
      </c>
      <c r="G64" s="190" t="s">
        <v>175</v>
      </c>
      <c r="H64" s="371"/>
      <c r="I64" s="322"/>
    </row>
  </sheetData>
  <sheetProtection formatCells="0" formatColumns="0"/>
  <mergeCells count="39">
    <mergeCell ref="A62:E64"/>
    <mergeCell ref="H62:H64"/>
    <mergeCell ref="I62:I64"/>
    <mergeCell ref="C41:D41"/>
    <mergeCell ref="C42:D42"/>
    <mergeCell ref="C43:D43"/>
    <mergeCell ref="C44:D44"/>
    <mergeCell ref="C45:D45"/>
    <mergeCell ref="H53:H55"/>
    <mergeCell ref="I53:I55"/>
    <mergeCell ref="A56:E58"/>
    <mergeCell ref="H56:H58"/>
    <mergeCell ref="I56:I58"/>
    <mergeCell ref="A59:E61"/>
    <mergeCell ref="H59:H61"/>
    <mergeCell ref="I59:I61"/>
    <mergeCell ref="A10:B10"/>
    <mergeCell ref="C10:F10"/>
    <mergeCell ref="G10:H10"/>
    <mergeCell ref="A13:B13"/>
    <mergeCell ref="H13:I13"/>
    <mergeCell ref="A14:A55"/>
    <mergeCell ref="B14:B27"/>
    <mergeCell ref="B28:B40"/>
    <mergeCell ref="B41:B52"/>
    <mergeCell ref="B53:E55"/>
    <mergeCell ref="A8:B8"/>
    <mergeCell ref="C8:F8"/>
    <mergeCell ref="G8:H8"/>
    <mergeCell ref="A9:B9"/>
    <mergeCell ref="C9:F9"/>
    <mergeCell ref="G9:H9"/>
    <mergeCell ref="H1:I2"/>
    <mergeCell ref="A4:B4"/>
    <mergeCell ref="C4:E4"/>
    <mergeCell ref="B6:I6"/>
    <mergeCell ref="A7:B7"/>
    <mergeCell ref="C7:F7"/>
    <mergeCell ref="G7:H7"/>
  </mergeCells>
  <dataValidations count="1">
    <dataValidation type="list" allowBlank="1" showInputMessage="1" showErrorMessage="1" sqref="G14:G52">
      <formula1>"Ａ１,Ａ２,Ａ３"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日本芸術文化振興会</cp:lastModifiedBy>
  <cp:lastPrinted>2017-09-15T02:53:48Z</cp:lastPrinted>
  <dcterms:created xsi:type="dcterms:W3CDTF">2008-04-23T08:55:31Z</dcterms:created>
  <dcterms:modified xsi:type="dcterms:W3CDTF">2017-09-20T04:56:02Z</dcterms:modified>
  <cp:category/>
  <cp:version/>
  <cp:contentType/>
  <cp:contentStatus/>
</cp:coreProperties>
</file>